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s\OneDrive\Dokumente\Documents\Documents\JtfO\Wettkampfprotokolle\Tischtennis\"/>
    </mc:Choice>
  </mc:AlternateContent>
  <xr:revisionPtr revIDLastSave="0" documentId="13_ncr:1_{84AB2BE5-832C-4EB4-8DEC-E9CD98546091}" xr6:coauthVersionLast="47" xr6:coauthVersionMax="47" xr10:uidLastSave="{00000000-0000-0000-0000-000000000000}"/>
  <bookViews>
    <workbookView xWindow="0" yWindow="0" windowWidth="23040" windowHeight="12960" xr2:uid="{00000000-000D-0000-FFFF-FFFF00000000}"/>
  </bookViews>
  <sheets>
    <sheet name="Übersicht" sheetId="1" r:id="rId1"/>
    <sheet name="Mannschaften" sheetId="2" r:id="rId2"/>
    <sheet name="A-B" sheetId="3" r:id="rId3"/>
    <sheet name="C-D" sheetId="4" r:id="rId4"/>
    <sheet name="E-A" sheetId="9" r:id="rId5"/>
    <sheet name="B-C" sheetId="8" r:id="rId6"/>
    <sheet name="D-E" sheetId="11" r:id="rId7"/>
    <sheet name="A-C" sheetId="5" r:id="rId8"/>
    <sheet name="B-D" sheetId="6" r:id="rId9"/>
    <sheet name="C-E" sheetId="12" r:id="rId10"/>
    <sheet name="A-D" sheetId="7" r:id="rId11"/>
    <sheet name="E-B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" i="9" l="1"/>
  <c r="B8" i="4"/>
  <c r="B7" i="4"/>
  <c r="F14" i="4"/>
  <c r="F13" i="4"/>
  <c r="F12" i="4"/>
  <c r="F11" i="4"/>
  <c r="F10" i="4"/>
  <c r="F9" i="4"/>
  <c r="AL10" i="4"/>
  <c r="AL9" i="4"/>
  <c r="AL8" i="4"/>
  <c r="AL7" i="4"/>
  <c r="AL6" i="4"/>
  <c r="AL5" i="4"/>
  <c r="AL4" i="4"/>
  <c r="AL3" i="4"/>
  <c r="AJ10" i="4"/>
  <c r="AJ9" i="4"/>
  <c r="AJ8" i="4"/>
  <c r="AJ7" i="4"/>
  <c r="AJ6" i="4"/>
  <c r="AJ5" i="4"/>
  <c r="AJ4" i="4"/>
  <c r="AJ3" i="4"/>
  <c r="AL10" i="3"/>
  <c r="AL9" i="3"/>
  <c r="AL8" i="3"/>
  <c r="F10" i="3" s="1"/>
  <c r="AL7" i="3"/>
  <c r="F9" i="3" s="1"/>
  <c r="AL6" i="3"/>
  <c r="F14" i="3" s="1"/>
  <c r="AL5" i="3"/>
  <c r="F13" i="3" s="1"/>
  <c r="AL4" i="3"/>
  <c r="F12" i="3" s="1"/>
  <c r="AL3" i="3"/>
  <c r="F11" i="3" s="1"/>
  <c r="AJ10" i="3"/>
  <c r="AJ9" i="3"/>
  <c r="AJ8" i="3"/>
  <c r="AJ7" i="3"/>
  <c r="AJ6" i="3"/>
  <c r="AJ5" i="3"/>
  <c r="AJ3" i="3"/>
  <c r="AL2" i="4"/>
  <c r="AJ2" i="4"/>
  <c r="AL2" i="3"/>
  <c r="AJ2" i="3"/>
  <c r="F11" i="9"/>
  <c r="F9" i="9"/>
  <c r="AL7" i="9"/>
  <c r="AL3" i="9"/>
  <c r="AJ3" i="9"/>
  <c r="B6" i="12" l="1"/>
  <c r="AJ3" i="12"/>
  <c r="AL3" i="12"/>
  <c r="F11" i="12" s="1"/>
  <c r="AJ4" i="12"/>
  <c r="AL4" i="12"/>
  <c r="F12" i="12" s="1"/>
  <c r="AJ5" i="12"/>
  <c r="AL5" i="12"/>
  <c r="F13" i="12" s="1"/>
  <c r="AJ6" i="12"/>
  <c r="AL6" i="12"/>
  <c r="F14" i="12" s="1"/>
  <c r="AJ7" i="12"/>
  <c r="AL7" i="12"/>
  <c r="F9" i="12" s="1"/>
  <c r="AJ8" i="12"/>
  <c r="AL8" i="12"/>
  <c r="F10" i="12" s="1"/>
  <c r="AJ9" i="12"/>
  <c r="AL9" i="12"/>
  <c r="AJ10" i="12"/>
  <c r="AL10" i="12"/>
  <c r="F6" i="12" s="1"/>
  <c r="AJ3" i="8"/>
  <c r="AL3" i="8"/>
  <c r="F11" i="8" s="1"/>
  <c r="AJ4" i="8"/>
  <c r="AL4" i="8"/>
  <c r="F12" i="8" s="1"/>
  <c r="AJ5" i="8"/>
  <c r="AL5" i="8"/>
  <c r="F13" i="8" s="1"/>
  <c r="AJ6" i="8"/>
  <c r="AL6" i="8"/>
  <c r="F14" i="8" s="1"/>
  <c r="AJ7" i="8"/>
  <c r="AL7" i="8"/>
  <c r="F9" i="8" s="1"/>
  <c r="AJ8" i="8"/>
  <c r="AL8" i="8"/>
  <c r="F10" i="8" s="1"/>
  <c r="AJ9" i="8"/>
  <c r="AL9" i="8"/>
  <c r="AJ10" i="8"/>
  <c r="B6" i="8" s="1"/>
  <c r="AL10" i="8"/>
  <c r="F6" i="8" s="1"/>
  <c r="AJ3" i="11"/>
  <c r="AL3" i="11"/>
  <c r="F11" i="11" s="1"/>
  <c r="AJ4" i="11"/>
  <c r="AL4" i="11"/>
  <c r="F12" i="11" s="1"/>
  <c r="AJ5" i="11"/>
  <c r="AL5" i="11"/>
  <c r="F13" i="11" s="1"/>
  <c r="AJ6" i="11"/>
  <c r="AL6" i="11"/>
  <c r="F14" i="11" s="1"/>
  <c r="AJ7" i="11"/>
  <c r="AL7" i="11"/>
  <c r="F9" i="11" s="1"/>
  <c r="AJ8" i="11"/>
  <c r="AL8" i="11"/>
  <c r="F10" i="11" s="1"/>
  <c r="AJ9" i="11"/>
  <c r="AL9" i="11"/>
  <c r="AJ10" i="11"/>
  <c r="B6" i="11" s="1"/>
  <c r="AL10" i="11"/>
  <c r="F6" i="11" s="1"/>
  <c r="AJ3" i="7"/>
  <c r="AL3" i="7"/>
  <c r="F11" i="7" s="1"/>
  <c r="AJ4" i="7"/>
  <c r="AL4" i="7"/>
  <c r="F12" i="7" s="1"/>
  <c r="AJ5" i="7"/>
  <c r="AL5" i="7"/>
  <c r="F13" i="7" s="1"/>
  <c r="AJ6" i="7"/>
  <c r="AL6" i="7"/>
  <c r="F14" i="7" s="1"/>
  <c r="AJ7" i="7"/>
  <c r="AL7" i="7"/>
  <c r="F9" i="7" s="1"/>
  <c r="AJ8" i="7"/>
  <c r="AL8" i="7"/>
  <c r="F10" i="7" s="1"/>
  <c r="AJ9" i="7"/>
  <c r="AL9" i="7"/>
  <c r="AJ10" i="7"/>
  <c r="B6" i="7" s="1"/>
  <c r="AL10" i="7"/>
  <c r="F6" i="7" s="1"/>
  <c r="AJ3" i="10"/>
  <c r="AL3" i="10"/>
  <c r="F11" i="10" s="1"/>
  <c r="AJ4" i="10"/>
  <c r="AL4" i="10"/>
  <c r="F12" i="10" s="1"/>
  <c r="AJ5" i="10"/>
  <c r="AL5" i="10"/>
  <c r="F13" i="10" s="1"/>
  <c r="AJ6" i="10"/>
  <c r="AL6" i="10"/>
  <c r="F14" i="10" s="1"/>
  <c r="AJ7" i="10"/>
  <c r="AL7" i="10"/>
  <c r="F9" i="10" s="1"/>
  <c r="AJ8" i="10"/>
  <c r="AL8" i="10"/>
  <c r="F10" i="10" s="1"/>
  <c r="AJ9" i="10"/>
  <c r="AL9" i="10"/>
  <c r="AJ10" i="10"/>
  <c r="B6" i="10" s="1"/>
  <c r="AL10" i="10"/>
  <c r="F6" i="10" s="1"/>
  <c r="AJ3" i="6"/>
  <c r="AL3" i="6"/>
  <c r="F11" i="6" s="1"/>
  <c r="AJ4" i="6"/>
  <c r="AL4" i="6"/>
  <c r="F12" i="6" s="1"/>
  <c r="AJ5" i="6"/>
  <c r="AL5" i="6"/>
  <c r="F13" i="6" s="1"/>
  <c r="AJ6" i="6"/>
  <c r="AL6" i="6"/>
  <c r="F14" i="6" s="1"/>
  <c r="AJ7" i="6"/>
  <c r="AL7" i="6"/>
  <c r="F9" i="6" s="1"/>
  <c r="AJ8" i="6"/>
  <c r="AL8" i="6"/>
  <c r="F10" i="6" s="1"/>
  <c r="AJ9" i="6"/>
  <c r="AL9" i="6"/>
  <c r="AJ10" i="6"/>
  <c r="B6" i="6" s="1"/>
  <c r="AL10" i="6"/>
  <c r="F6" i="6" s="1"/>
  <c r="AJ3" i="5"/>
  <c r="AL3" i="5"/>
  <c r="F11" i="5" s="1"/>
  <c r="AJ4" i="5"/>
  <c r="AL4" i="5"/>
  <c r="F12" i="5" s="1"/>
  <c r="AJ5" i="5"/>
  <c r="AL5" i="5"/>
  <c r="F13" i="5" s="1"/>
  <c r="AJ6" i="5"/>
  <c r="AL6" i="5"/>
  <c r="F14" i="5" s="1"/>
  <c r="AJ7" i="5"/>
  <c r="AL7" i="5"/>
  <c r="F9" i="5" s="1"/>
  <c r="AJ8" i="5"/>
  <c r="AL8" i="5"/>
  <c r="F10" i="5" s="1"/>
  <c r="AJ9" i="5"/>
  <c r="AL9" i="5"/>
  <c r="AJ10" i="5"/>
  <c r="B6" i="5" s="1"/>
  <c r="AL10" i="5"/>
  <c r="F6" i="5" s="1"/>
  <c r="AJ4" i="9"/>
  <c r="AL4" i="9"/>
  <c r="F12" i="9" s="1"/>
  <c r="AJ5" i="9"/>
  <c r="AL5" i="9"/>
  <c r="F13" i="9" s="1"/>
  <c r="AJ6" i="9"/>
  <c r="AL6" i="9"/>
  <c r="F14" i="9" s="1"/>
  <c r="AJ7" i="9"/>
  <c r="AJ8" i="9"/>
  <c r="AL8" i="9"/>
  <c r="F10" i="9" s="1"/>
  <c r="AJ9" i="9"/>
  <c r="AL9" i="9"/>
  <c r="AJ10" i="9"/>
  <c r="B6" i="9" s="1"/>
  <c r="AL10" i="9"/>
  <c r="F6" i="9" s="1"/>
  <c r="F6" i="4"/>
  <c r="B6" i="4"/>
  <c r="F6" i="3"/>
  <c r="B6" i="3"/>
  <c r="F6" i="2"/>
  <c r="AL2" i="11" s="1"/>
  <c r="E6" i="2"/>
  <c r="AJ2" i="11" s="1"/>
  <c r="D6" i="2"/>
  <c r="AL2" i="5" s="1"/>
  <c r="C6" i="2"/>
  <c r="AL2" i="10" s="1"/>
  <c r="B6" i="2"/>
  <c r="AJ2" i="5" s="1"/>
  <c r="AL2" i="12" l="1"/>
  <c r="AJ2" i="7"/>
  <c r="AJ2" i="8"/>
  <c r="AL2" i="9"/>
  <c r="F3" i="9" s="1"/>
  <c r="AL2" i="6"/>
  <c r="AL2" i="7"/>
  <c r="AL2" i="8"/>
  <c r="AJ2" i="6"/>
  <c r="AJ2" i="10"/>
  <c r="B3" i="10" s="1"/>
  <c r="AJ2" i="12"/>
  <c r="B3" i="12" s="1"/>
  <c r="F3" i="11"/>
  <c r="AD15" i="10"/>
  <c r="AB15" i="10"/>
  <c r="AE15" i="10" s="1"/>
  <c r="AA15" i="10"/>
  <c r="Y15" i="10"/>
  <c r="F15" i="10"/>
  <c r="B15" i="10"/>
  <c r="AD14" i="10"/>
  <c r="AB14" i="10"/>
  <c r="AA14" i="10"/>
  <c r="Y14" i="10"/>
  <c r="B14" i="10"/>
  <c r="AD13" i="10"/>
  <c r="AB13" i="10"/>
  <c r="AA13" i="10"/>
  <c r="Y13" i="10"/>
  <c r="B13" i="10"/>
  <c r="AD12" i="10"/>
  <c r="AB12" i="10"/>
  <c r="AE12" i="10" s="1"/>
  <c r="AA12" i="10"/>
  <c r="Y12" i="10"/>
  <c r="B12" i="10"/>
  <c r="AD11" i="10"/>
  <c r="AB11" i="10"/>
  <c r="AA11" i="10"/>
  <c r="Y11" i="10"/>
  <c r="B11" i="10"/>
  <c r="AD10" i="10"/>
  <c r="AB10" i="10"/>
  <c r="AA10" i="10"/>
  <c r="Y10" i="10"/>
  <c r="B10" i="10"/>
  <c r="AD9" i="10"/>
  <c r="AB9" i="10"/>
  <c r="AA9" i="10"/>
  <c r="Y9" i="10"/>
  <c r="B9" i="10"/>
  <c r="AD8" i="10"/>
  <c r="AB8" i="10"/>
  <c r="AA8" i="10"/>
  <c r="Y8" i="10"/>
  <c r="F8" i="10"/>
  <c r="B8" i="10"/>
  <c r="AD7" i="10"/>
  <c r="AB7" i="10"/>
  <c r="AA7" i="10"/>
  <c r="Y7" i="10"/>
  <c r="F7" i="10"/>
  <c r="B7" i="10"/>
  <c r="F3" i="10"/>
  <c r="AD15" i="11"/>
  <c r="AB15" i="11"/>
  <c r="AA15" i="11"/>
  <c r="Y15" i="11"/>
  <c r="F15" i="11"/>
  <c r="B15" i="11"/>
  <c r="AD14" i="11"/>
  <c r="AB14" i="11"/>
  <c r="AA14" i="11"/>
  <c r="Y14" i="11"/>
  <c r="B14" i="11"/>
  <c r="AD13" i="11"/>
  <c r="AB13" i="11"/>
  <c r="AG13" i="11" s="1"/>
  <c r="AA13" i="11"/>
  <c r="Y13" i="11"/>
  <c r="B13" i="11"/>
  <c r="AD12" i="11"/>
  <c r="AB12" i="11"/>
  <c r="AA12" i="11"/>
  <c r="Y12" i="11"/>
  <c r="B12" i="11"/>
  <c r="AD11" i="11"/>
  <c r="AB11" i="11"/>
  <c r="AE11" i="11" s="1"/>
  <c r="AA11" i="11"/>
  <c r="Y11" i="11"/>
  <c r="B11" i="11"/>
  <c r="AD10" i="11"/>
  <c r="AB10" i="11"/>
  <c r="AA10" i="11"/>
  <c r="Y10" i="11"/>
  <c r="B10" i="11"/>
  <c r="AD9" i="11"/>
  <c r="AB9" i="11"/>
  <c r="AG9" i="11" s="1"/>
  <c r="AA9" i="11"/>
  <c r="Y9" i="11"/>
  <c r="B9" i="11"/>
  <c r="AD8" i="11"/>
  <c r="AB8" i="11"/>
  <c r="AA8" i="11"/>
  <c r="Y8" i="11"/>
  <c r="F8" i="11"/>
  <c r="B8" i="11"/>
  <c r="AD7" i="11"/>
  <c r="AB7" i="11"/>
  <c r="AA7" i="11"/>
  <c r="Y7" i="11"/>
  <c r="F7" i="11"/>
  <c r="B7" i="11"/>
  <c r="B3" i="11"/>
  <c r="AD15" i="12"/>
  <c r="AB15" i="12"/>
  <c r="AA15" i="12"/>
  <c r="Y15" i="12"/>
  <c r="F15" i="12"/>
  <c r="B15" i="12"/>
  <c r="AD14" i="12"/>
  <c r="AB14" i="12"/>
  <c r="AA14" i="12"/>
  <c r="Y14" i="12"/>
  <c r="B14" i="12"/>
  <c r="AD13" i="12"/>
  <c r="AB13" i="12"/>
  <c r="AA13" i="12"/>
  <c r="Y13" i="12"/>
  <c r="B13" i="12"/>
  <c r="AD12" i="12"/>
  <c r="AB12" i="12"/>
  <c r="AA12" i="12"/>
  <c r="Y12" i="12"/>
  <c r="B12" i="12"/>
  <c r="AD11" i="12"/>
  <c r="AB11" i="12"/>
  <c r="AA11" i="12"/>
  <c r="Y11" i="12"/>
  <c r="B11" i="12"/>
  <c r="AD10" i="12"/>
  <c r="AB10" i="12"/>
  <c r="AA10" i="12"/>
  <c r="Y10" i="12"/>
  <c r="B10" i="12"/>
  <c r="AD9" i="12"/>
  <c r="AB9" i="12"/>
  <c r="AE9" i="12" s="1"/>
  <c r="AA9" i="12"/>
  <c r="Y9" i="12"/>
  <c r="B9" i="12"/>
  <c r="AD8" i="12"/>
  <c r="AB8" i="12"/>
  <c r="AA8" i="12"/>
  <c r="Y8" i="12"/>
  <c r="F8" i="12"/>
  <c r="B8" i="12"/>
  <c r="AD7" i="12"/>
  <c r="AB7" i="12"/>
  <c r="AA7" i="12"/>
  <c r="Y7" i="12"/>
  <c r="F7" i="12"/>
  <c r="B7" i="12"/>
  <c r="F3" i="12"/>
  <c r="AD15" i="9"/>
  <c r="AB15" i="9"/>
  <c r="AA15" i="9"/>
  <c r="Y15" i="9"/>
  <c r="F15" i="9"/>
  <c r="B15" i="9"/>
  <c r="AD14" i="9"/>
  <c r="AB14" i="9"/>
  <c r="AA14" i="9"/>
  <c r="Y14" i="9"/>
  <c r="B14" i="9"/>
  <c r="AD13" i="9"/>
  <c r="AB13" i="9"/>
  <c r="AA13" i="9"/>
  <c r="Y13" i="9"/>
  <c r="B13" i="9"/>
  <c r="AD12" i="9"/>
  <c r="AB12" i="9"/>
  <c r="AA12" i="9"/>
  <c r="Y12" i="9"/>
  <c r="B12" i="9"/>
  <c r="AD11" i="9"/>
  <c r="AB11" i="9"/>
  <c r="AA11" i="9"/>
  <c r="Y11" i="9"/>
  <c r="B11" i="9"/>
  <c r="AD10" i="9"/>
  <c r="AB10" i="9"/>
  <c r="AA10" i="9"/>
  <c r="Y10" i="9"/>
  <c r="B10" i="9"/>
  <c r="AD9" i="9"/>
  <c r="AB9" i="9"/>
  <c r="AA9" i="9"/>
  <c r="Y9" i="9"/>
  <c r="B9" i="9"/>
  <c r="AD8" i="9"/>
  <c r="AB8" i="9"/>
  <c r="AA8" i="9"/>
  <c r="Y8" i="9"/>
  <c r="F8" i="9"/>
  <c r="B8" i="9"/>
  <c r="AD7" i="9"/>
  <c r="AB7" i="9"/>
  <c r="AA7" i="9"/>
  <c r="Y7" i="9"/>
  <c r="F7" i="9"/>
  <c r="B7" i="9"/>
  <c r="B3" i="9"/>
  <c r="AG9" i="9" l="1"/>
  <c r="AG13" i="9"/>
  <c r="AG8" i="12"/>
  <c r="AG12" i="12"/>
  <c r="AG14" i="11"/>
  <c r="AG9" i="10"/>
  <c r="AG8" i="9"/>
  <c r="AG7" i="12"/>
  <c r="AG10" i="12"/>
  <c r="AG14" i="12"/>
  <c r="AG10" i="10"/>
  <c r="AG14" i="10"/>
  <c r="AG11" i="12"/>
  <c r="AA16" i="12"/>
  <c r="U15" i="1" s="1"/>
  <c r="K23" i="1" s="1"/>
  <c r="AE13" i="12"/>
  <c r="Y16" i="12"/>
  <c r="AG13" i="12"/>
  <c r="AD16" i="12"/>
  <c r="K24" i="1" s="1"/>
  <c r="AE12" i="12"/>
  <c r="AG15" i="12"/>
  <c r="AG8" i="11"/>
  <c r="AE10" i="11"/>
  <c r="AA16" i="11"/>
  <c r="U19" i="1" s="1"/>
  <c r="O23" i="1" s="1"/>
  <c r="AG15" i="11"/>
  <c r="Y16" i="11"/>
  <c r="AE14" i="11"/>
  <c r="AG12" i="11"/>
  <c r="AE15" i="11"/>
  <c r="AB16" i="11"/>
  <c r="AD16" i="11"/>
  <c r="O24" i="1" s="1"/>
  <c r="AE13" i="11"/>
  <c r="AE8" i="10"/>
  <c r="AE14" i="10"/>
  <c r="AG12" i="10"/>
  <c r="AG13" i="10"/>
  <c r="AG8" i="10"/>
  <c r="AA16" i="10"/>
  <c r="S11" i="1" s="1"/>
  <c r="I23" i="1" s="1"/>
  <c r="AB16" i="10"/>
  <c r="G24" i="1" s="1"/>
  <c r="AE11" i="10"/>
  <c r="AE9" i="10"/>
  <c r="AD16" i="10"/>
  <c r="I24" i="1" s="1"/>
  <c r="AE7" i="10"/>
  <c r="Y16" i="10"/>
  <c r="AG7" i="10"/>
  <c r="AG11" i="10"/>
  <c r="AG15" i="10"/>
  <c r="AE13" i="10"/>
  <c r="AE10" i="10"/>
  <c r="AE12" i="9"/>
  <c r="AG15" i="9"/>
  <c r="AG14" i="9"/>
  <c r="AA16" i="9"/>
  <c r="S7" i="1" s="1"/>
  <c r="E23" i="1" s="1"/>
  <c r="AD16" i="9"/>
  <c r="E24" i="1" s="1"/>
  <c r="AG10" i="9"/>
  <c r="AG11" i="9"/>
  <c r="Y16" i="9"/>
  <c r="AG12" i="9"/>
  <c r="AE11" i="9"/>
  <c r="AE7" i="9"/>
  <c r="AE7" i="12"/>
  <c r="AE8" i="12"/>
  <c r="AG9" i="12"/>
  <c r="AE9" i="11"/>
  <c r="AG10" i="11"/>
  <c r="AE10" i="9"/>
  <c r="AE12" i="11"/>
  <c r="AE9" i="9"/>
  <c r="AE10" i="12"/>
  <c r="AB16" i="12"/>
  <c r="AG11" i="11"/>
  <c r="AE14" i="9"/>
  <c r="AE15" i="9"/>
  <c r="AE7" i="11"/>
  <c r="AE8" i="11"/>
  <c r="AB16" i="9"/>
  <c r="AE11" i="12"/>
  <c r="AE8" i="9"/>
  <c r="AG7" i="9"/>
  <c r="AE13" i="9"/>
  <c r="AE14" i="12"/>
  <c r="AE15" i="12"/>
  <c r="AG7" i="11"/>
  <c r="AB7" i="3"/>
  <c r="K5" i="12" l="1"/>
  <c r="S15" i="1"/>
  <c r="M23" i="1" s="1"/>
  <c r="AG16" i="12"/>
  <c r="K25" i="1" s="1"/>
  <c r="K4" i="12"/>
  <c r="M24" i="1"/>
  <c r="K4" i="11"/>
  <c r="Q24" i="1"/>
  <c r="AG16" i="11"/>
  <c r="O25" i="1" s="1"/>
  <c r="K5" i="11"/>
  <c r="S19" i="1"/>
  <c r="Q23" i="1" s="1"/>
  <c r="Y23" i="1" s="1"/>
  <c r="K5" i="10"/>
  <c r="U11" i="1"/>
  <c r="G23" i="1" s="1"/>
  <c r="K4" i="10"/>
  <c r="AG16" i="9"/>
  <c r="E25" i="1" s="1"/>
  <c r="AE16" i="9"/>
  <c r="K4" i="9"/>
  <c r="C24" i="1"/>
  <c r="W24" i="1" s="1"/>
  <c r="K5" i="9"/>
  <c r="U7" i="1"/>
  <c r="C23" i="1" s="1"/>
  <c r="AE16" i="11"/>
  <c r="AE16" i="12"/>
  <c r="AD15" i="8"/>
  <c r="AB15" i="8"/>
  <c r="AA15" i="8"/>
  <c r="Y15" i="8"/>
  <c r="F15" i="8"/>
  <c r="B15" i="8"/>
  <c r="AD14" i="8"/>
  <c r="AB14" i="8"/>
  <c r="AA14" i="8"/>
  <c r="Y14" i="8"/>
  <c r="B14" i="8"/>
  <c r="AD13" i="8"/>
  <c r="AB13" i="8"/>
  <c r="AA13" i="8"/>
  <c r="Y13" i="8"/>
  <c r="B13" i="8"/>
  <c r="AD12" i="8"/>
  <c r="AB12" i="8"/>
  <c r="AA12" i="8"/>
  <c r="Y12" i="8"/>
  <c r="B12" i="8"/>
  <c r="AD11" i="8"/>
  <c r="AB11" i="8"/>
  <c r="AA11" i="8"/>
  <c r="Y11" i="8"/>
  <c r="B11" i="8"/>
  <c r="AD10" i="8"/>
  <c r="AB10" i="8"/>
  <c r="AA10" i="8"/>
  <c r="Y10" i="8"/>
  <c r="B10" i="8"/>
  <c r="AD9" i="8"/>
  <c r="AB9" i="8"/>
  <c r="AA9" i="8"/>
  <c r="Y9" i="8"/>
  <c r="B9" i="8"/>
  <c r="AD8" i="8"/>
  <c r="AB8" i="8"/>
  <c r="AA8" i="8"/>
  <c r="Y8" i="8"/>
  <c r="F8" i="8"/>
  <c r="B8" i="8"/>
  <c r="AD7" i="8"/>
  <c r="AB7" i="8"/>
  <c r="AA7" i="8"/>
  <c r="Y7" i="8"/>
  <c r="F7" i="8"/>
  <c r="B7" i="8"/>
  <c r="F3" i="8"/>
  <c r="B3" i="8"/>
  <c r="AD15" i="7"/>
  <c r="AB15" i="7"/>
  <c r="AA15" i="7"/>
  <c r="Y15" i="7"/>
  <c r="F15" i="7"/>
  <c r="B15" i="7"/>
  <c r="AD14" i="7"/>
  <c r="AB14" i="7"/>
  <c r="AA14" i="7"/>
  <c r="Y14" i="7"/>
  <c r="B14" i="7"/>
  <c r="AD13" i="7"/>
  <c r="AB13" i="7"/>
  <c r="AA13" i="7"/>
  <c r="Y13" i="7"/>
  <c r="B13" i="7"/>
  <c r="AD12" i="7"/>
  <c r="AB12" i="7"/>
  <c r="AA12" i="7"/>
  <c r="Y12" i="7"/>
  <c r="B12" i="7"/>
  <c r="AD11" i="7"/>
  <c r="AB11" i="7"/>
  <c r="AA11" i="7"/>
  <c r="Y11" i="7"/>
  <c r="B11" i="7"/>
  <c r="AD10" i="7"/>
  <c r="AB10" i="7"/>
  <c r="AA10" i="7"/>
  <c r="Y10" i="7"/>
  <c r="B10" i="7"/>
  <c r="AD9" i="7"/>
  <c r="AB9" i="7"/>
  <c r="AA9" i="7"/>
  <c r="Y9" i="7"/>
  <c r="B9" i="7"/>
  <c r="AD8" i="7"/>
  <c r="AB8" i="7"/>
  <c r="AA8" i="7"/>
  <c r="Y8" i="7"/>
  <c r="F8" i="7"/>
  <c r="B8" i="7"/>
  <c r="AD7" i="7"/>
  <c r="AB7" i="7"/>
  <c r="AA7" i="7"/>
  <c r="Y7" i="7"/>
  <c r="F7" i="7"/>
  <c r="B7" i="7"/>
  <c r="F3" i="7"/>
  <c r="B3" i="7"/>
  <c r="AD15" i="6"/>
  <c r="AB15" i="6"/>
  <c r="AA15" i="6"/>
  <c r="Y15" i="6"/>
  <c r="F15" i="6"/>
  <c r="B15" i="6"/>
  <c r="AD14" i="6"/>
  <c r="AB14" i="6"/>
  <c r="AA14" i="6"/>
  <c r="Y14" i="6"/>
  <c r="B14" i="6"/>
  <c r="AD13" i="6"/>
  <c r="AB13" i="6"/>
  <c r="AA13" i="6"/>
  <c r="Y13" i="6"/>
  <c r="B13" i="6"/>
  <c r="AD12" i="6"/>
  <c r="AB12" i="6"/>
  <c r="AA12" i="6"/>
  <c r="Y12" i="6"/>
  <c r="B12" i="6"/>
  <c r="AD11" i="6"/>
  <c r="AB11" i="6"/>
  <c r="AA11" i="6"/>
  <c r="Y11" i="6"/>
  <c r="B11" i="6"/>
  <c r="AD10" i="6"/>
  <c r="AB10" i="6"/>
  <c r="AA10" i="6"/>
  <c r="Y10" i="6"/>
  <c r="B10" i="6"/>
  <c r="AD9" i="6"/>
  <c r="AB9" i="6"/>
  <c r="AA9" i="6"/>
  <c r="Y9" i="6"/>
  <c r="B9" i="6"/>
  <c r="AD8" i="6"/>
  <c r="AB8" i="6"/>
  <c r="AA8" i="6"/>
  <c r="Y8" i="6"/>
  <c r="F8" i="6"/>
  <c r="B8" i="6"/>
  <c r="AD7" i="6"/>
  <c r="AB7" i="6"/>
  <c r="AA7" i="6"/>
  <c r="Y7" i="6"/>
  <c r="F7" i="6"/>
  <c r="B7" i="6"/>
  <c r="F3" i="6"/>
  <c r="B3" i="6"/>
  <c r="AD15" i="5"/>
  <c r="AB15" i="5"/>
  <c r="AA15" i="5"/>
  <c r="Y15" i="5"/>
  <c r="F15" i="5"/>
  <c r="B15" i="5"/>
  <c r="AD14" i="5"/>
  <c r="AB14" i="5"/>
  <c r="AA14" i="5"/>
  <c r="Y14" i="5"/>
  <c r="B14" i="5"/>
  <c r="AD13" i="5"/>
  <c r="AB13" i="5"/>
  <c r="AA13" i="5"/>
  <c r="Y13" i="5"/>
  <c r="B13" i="5"/>
  <c r="AD12" i="5"/>
  <c r="AB12" i="5"/>
  <c r="AA12" i="5"/>
  <c r="Y12" i="5"/>
  <c r="B12" i="5"/>
  <c r="AD11" i="5"/>
  <c r="AB11" i="5"/>
  <c r="AA11" i="5"/>
  <c r="Y11" i="5"/>
  <c r="B11" i="5"/>
  <c r="AD10" i="5"/>
  <c r="AB10" i="5"/>
  <c r="AA10" i="5"/>
  <c r="Y10" i="5"/>
  <c r="B10" i="5"/>
  <c r="AD9" i="5"/>
  <c r="AB9" i="5"/>
  <c r="AA9" i="5"/>
  <c r="Y9" i="5"/>
  <c r="B9" i="5"/>
  <c r="AD8" i="5"/>
  <c r="AB8" i="5"/>
  <c r="AA8" i="5"/>
  <c r="Y8" i="5"/>
  <c r="F8" i="5"/>
  <c r="B8" i="5"/>
  <c r="AD7" i="5"/>
  <c r="AB7" i="5"/>
  <c r="AA7" i="5"/>
  <c r="Y7" i="5"/>
  <c r="F7" i="5"/>
  <c r="B7" i="5"/>
  <c r="F3" i="5"/>
  <c r="B3" i="5"/>
  <c r="AD15" i="4"/>
  <c r="AB15" i="4"/>
  <c r="AA15" i="4"/>
  <c r="Y15" i="4"/>
  <c r="F15" i="4"/>
  <c r="B15" i="4"/>
  <c r="AD14" i="4"/>
  <c r="AB14" i="4"/>
  <c r="AA14" i="4"/>
  <c r="Y14" i="4"/>
  <c r="B14" i="4"/>
  <c r="AD13" i="4"/>
  <c r="AB13" i="4"/>
  <c r="AA13" i="4"/>
  <c r="Y13" i="4"/>
  <c r="B13" i="4"/>
  <c r="AD12" i="4"/>
  <c r="AB12" i="4"/>
  <c r="AA12" i="4"/>
  <c r="Y12" i="4"/>
  <c r="B12" i="4"/>
  <c r="AD11" i="4"/>
  <c r="AB11" i="4"/>
  <c r="AA11" i="4"/>
  <c r="Y11" i="4"/>
  <c r="B11" i="4"/>
  <c r="AD10" i="4"/>
  <c r="AB10" i="4"/>
  <c r="AA10" i="4"/>
  <c r="Y10" i="4"/>
  <c r="B10" i="4"/>
  <c r="AD9" i="4"/>
  <c r="AB9" i="4"/>
  <c r="AA9" i="4"/>
  <c r="Y9" i="4"/>
  <c r="B9" i="4"/>
  <c r="AD8" i="4"/>
  <c r="AB8" i="4"/>
  <c r="AA8" i="4"/>
  <c r="Y8" i="4"/>
  <c r="F8" i="4"/>
  <c r="AD7" i="4"/>
  <c r="AB7" i="4"/>
  <c r="AA7" i="4"/>
  <c r="Y7" i="4"/>
  <c r="F7" i="4"/>
  <c r="F3" i="4"/>
  <c r="B3" i="4"/>
  <c r="AD15" i="3"/>
  <c r="AB15" i="3"/>
  <c r="AA15" i="3"/>
  <c r="Y15" i="3"/>
  <c r="F15" i="3"/>
  <c r="B15" i="3"/>
  <c r="AD14" i="3"/>
  <c r="AB14" i="3"/>
  <c r="AA14" i="3"/>
  <c r="Y14" i="3"/>
  <c r="B14" i="3"/>
  <c r="AD13" i="3"/>
  <c r="AB13" i="3"/>
  <c r="AA13" i="3"/>
  <c r="Y13" i="3"/>
  <c r="B13" i="3"/>
  <c r="AD12" i="3"/>
  <c r="AB12" i="3"/>
  <c r="AA12" i="3"/>
  <c r="Y12" i="3"/>
  <c r="B12" i="3"/>
  <c r="AD11" i="3"/>
  <c r="AB11" i="3"/>
  <c r="AA11" i="3"/>
  <c r="Y11" i="3"/>
  <c r="B11" i="3"/>
  <c r="AD10" i="3"/>
  <c r="AB10" i="3"/>
  <c r="AA10" i="3"/>
  <c r="Y10" i="3"/>
  <c r="B10" i="3"/>
  <c r="AD9" i="3"/>
  <c r="AB9" i="3"/>
  <c r="AA9" i="3"/>
  <c r="Y9" i="3"/>
  <c r="B9" i="3"/>
  <c r="AD8" i="3"/>
  <c r="AB8" i="3"/>
  <c r="AA8" i="3"/>
  <c r="Y8" i="3"/>
  <c r="F8" i="3"/>
  <c r="B8" i="3"/>
  <c r="AD7" i="3"/>
  <c r="AA7" i="3"/>
  <c r="Y7" i="3"/>
  <c r="F7" i="3"/>
  <c r="B7" i="3"/>
  <c r="F3" i="3"/>
  <c r="B3" i="3"/>
  <c r="K5" i="1"/>
  <c r="G5" i="1"/>
  <c r="O5" i="1"/>
  <c r="C5" i="1"/>
  <c r="Y24" i="1" l="1"/>
  <c r="Y16" i="4"/>
  <c r="O15" i="1" s="1"/>
  <c r="M19" i="1" s="1"/>
  <c r="Y16" i="8"/>
  <c r="K11" i="1" s="1"/>
  <c r="I15" i="1" s="1"/>
  <c r="K3" i="12"/>
  <c r="M25" i="1"/>
  <c r="AA16" i="8"/>
  <c r="M11" i="1" s="1"/>
  <c r="G15" i="1" s="1"/>
  <c r="AG8" i="8"/>
  <c r="AE8" i="8"/>
  <c r="AG7" i="8"/>
  <c r="AE7" i="8"/>
  <c r="AG12" i="8"/>
  <c r="AE12" i="8"/>
  <c r="AG15" i="8"/>
  <c r="AE15" i="8"/>
  <c r="AG14" i="8"/>
  <c r="AE14" i="8"/>
  <c r="AG13" i="8"/>
  <c r="AE13" i="8"/>
  <c r="AG10" i="8"/>
  <c r="AE10" i="8"/>
  <c r="AE11" i="8"/>
  <c r="AG11" i="8"/>
  <c r="K3" i="11"/>
  <c r="Q25" i="1"/>
  <c r="AE13" i="7"/>
  <c r="AG13" i="7"/>
  <c r="AG11" i="7"/>
  <c r="AE11" i="7"/>
  <c r="AG7" i="7"/>
  <c r="AE7" i="7"/>
  <c r="AE10" i="7"/>
  <c r="AG10" i="7"/>
  <c r="AG14" i="7"/>
  <c r="AE14" i="7"/>
  <c r="AD16" i="7"/>
  <c r="C20" i="1" s="1"/>
  <c r="AE8" i="7"/>
  <c r="AG8" i="7"/>
  <c r="AE12" i="7"/>
  <c r="AG12" i="7"/>
  <c r="AG15" i="7"/>
  <c r="AE15" i="7"/>
  <c r="W23" i="1"/>
  <c r="AA16" i="6"/>
  <c r="Q11" i="1" s="1"/>
  <c r="G19" i="1" s="1"/>
  <c r="AG7" i="6"/>
  <c r="AE7" i="6"/>
  <c r="AG15" i="6"/>
  <c r="AE15" i="6"/>
  <c r="AG11" i="6"/>
  <c r="AE11" i="6"/>
  <c r="AG8" i="6"/>
  <c r="AE8" i="6"/>
  <c r="AG10" i="6"/>
  <c r="AE10" i="6"/>
  <c r="AG12" i="6"/>
  <c r="AE12" i="6"/>
  <c r="AG14" i="6"/>
  <c r="AE14" i="6"/>
  <c r="Y16" i="6"/>
  <c r="O11" i="1" s="1"/>
  <c r="I19" i="1" s="1"/>
  <c r="AG13" i="6"/>
  <c r="AE13" i="6"/>
  <c r="AG12" i="5"/>
  <c r="AE12" i="5"/>
  <c r="AE14" i="5"/>
  <c r="AG14" i="5"/>
  <c r="AE15" i="5"/>
  <c r="AG15" i="5"/>
  <c r="AG8" i="5"/>
  <c r="AE8" i="5"/>
  <c r="AG13" i="5"/>
  <c r="AE13" i="5"/>
  <c r="AE7" i="5"/>
  <c r="AG7" i="5"/>
  <c r="AG10" i="5"/>
  <c r="AE10" i="5"/>
  <c r="AE11" i="5"/>
  <c r="AG11" i="5"/>
  <c r="AD16" i="5"/>
  <c r="C16" i="1" s="1"/>
  <c r="K3" i="9"/>
  <c r="C25" i="1"/>
  <c r="AA16" i="4"/>
  <c r="Q15" i="1" s="1"/>
  <c r="K19" i="1" s="1"/>
  <c r="AG13" i="4"/>
  <c r="AE13" i="4"/>
  <c r="AE10" i="4"/>
  <c r="AG10" i="4"/>
  <c r="AG12" i="4"/>
  <c r="AE12" i="4"/>
  <c r="AG14" i="4"/>
  <c r="AE14" i="4"/>
  <c r="AG8" i="4"/>
  <c r="AE8" i="4"/>
  <c r="AG7" i="4"/>
  <c r="AE7" i="4"/>
  <c r="AG15" i="4"/>
  <c r="AE15" i="4"/>
  <c r="AG11" i="4"/>
  <c r="AE11" i="4"/>
  <c r="AG10" i="3"/>
  <c r="AE10" i="3"/>
  <c r="AE14" i="3"/>
  <c r="AG14" i="3"/>
  <c r="AE15" i="3"/>
  <c r="AG15" i="3"/>
  <c r="AE12" i="3"/>
  <c r="AG12" i="3"/>
  <c r="AE11" i="3"/>
  <c r="AG11" i="3"/>
  <c r="AE8" i="3"/>
  <c r="AG8" i="3"/>
  <c r="AE13" i="3"/>
  <c r="AG13" i="3"/>
  <c r="AE9" i="3"/>
  <c r="AG9" i="3"/>
  <c r="AA16" i="5"/>
  <c r="M7" i="1" s="1"/>
  <c r="C15" i="1" s="1"/>
  <c r="AA16" i="7"/>
  <c r="Q7" i="1" s="1"/>
  <c r="C19" i="1" s="1"/>
  <c r="AE9" i="5"/>
  <c r="AG9" i="5"/>
  <c r="AE9" i="7"/>
  <c r="AG9" i="7"/>
  <c r="AD16" i="6"/>
  <c r="G20" i="1" s="1"/>
  <c r="AD16" i="8"/>
  <c r="G16" i="1" s="1"/>
  <c r="AD16" i="4"/>
  <c r="K20" i="1" s="1"/>
  <c r="Y16" i="5"/>
  <c r="Y16" i="7"/>
  <c r="O7" i="1" s="1"/>
  <c r="AE9" i="4"/>
  <c r="AG9" i="4"/>
  <c r="AE9" i="6"/>
  <c r="AG9" i="6"/>
  <c r="AE9" i="8"/>
  <c r="AG9" i="8"/>
  <c r="AA16" i="3"/>
  <c r="I7" i="1" s="1"/>
  <c r="Y16" i="3"/>
  <c r="G7" i="1" s="1"/>
  <c r="AD16" i="3"/>
  <c r="AB16" i="8"/>
  <c r="I16" i="1" s="1"/>
  <c r="AB16" i="7"/>
  <c r="AB16" i="6"/>
  <c r="I20" i="1" s="1"/>
  <c r="AB16" i="5"/>
  <c r="AB16" i="4"/>
  <c r="M20" i="1" s="1"/>
  <c r="W15" i="1" l="1"/>
  <c r="K5" i="8"/>
  <c r="AG16" i="8"/>
  <c r="G17" i="1" s="1"/>
  <c r="W16" i="1"/>
  <c r="AG16" i="7"/>
  <c r="C21" i="1" s="1"/>
  <c r="AE16" i="7"/>
  <c r="W20" i="1"/>
  <c r="K5" i="6"/>
  <c r="AG16" i="6"/>
  <c r="Y8" i="1"/>
  <c r="AG16" i="5"/>
  <c r="C17" i="1" s="1"/>
  <c r="K5" i="4"/>
  <c r="W19" i="1"/>
  <c r="AE16" i="4"/>
  <c r="M21" i="1" s="1"/>
  <c r="AG16" i="4"/>
  <c r="K21" i="1" s="1"/>
  <c r="E11" i="1"/>
  <c r="Y11" i="1" s="1"/>
  <c r="C11" i="1"/>
  <c r="W11" i="1" s="1"/>
  <c r="Y7" i="1"/>
  <c r="C12" i="1"/>
  <c r="W12" i="1" s="1"/>
  <c r="K4" i="7"/>
  <c r="E20" i="1"/>
  <c r="Y20" i="1" s="1"/>
  <c r="K4" i="8"/>
  <c r="K4" i="4"/>
  <c r="K4" i="5"/>
  <c r="E16" i="1"/>
  <c r="Y16" i="1" s="1"/>
  <c r="K5" i="5"/>
  <c r="K7" i="1"/>
  <c r="E15" i="1" s="1"/>
  <c r="Y15" i="1" s="1"/>
  <c r="K4" i="6"/>
  <c r="K5" i="7"/>
  <c r="E19" i="1"/>
  <c r="Y19" i="1" s="1"/>
  <c r="E21" i="1"/>
  <c r="K5" i="3"/>
  <c r="AE16" i="8"/>
  <c r="AE16" i="6"/>
  <c r="AE16" i="5"/>
  <c r="K3" i="8" l="1"/>
  <c r="I17" i="1"/>
  <c r="K3" i="7"/>
  <c r="W21" i="1"/>
  <c r="K3" i="6"/>
  <c r="Y18" i="1"/>
  <c r="K3" i="4"/>
  <c r="W17" i="1"/>
  <c r="W7" i="1"/>
  <c r="K3" i="5"/>
  <c r="E17" i="1"/>
  <c r="AB16" i="3"/>
  <c r="W8" i="1" s="1"/>
  <c r="AE7" i="3"/>
  <c r="AE16" i="3" s="1"/>
  <c r="AG7" i="3"/>
  <c r="AG16" i="3" s="1"/>
  <c r="Y21" i="1" l="1"/>
  <c r="W18" i="1"/>
  <c r="W14" i="1"/>
  <c r="Y17" i="1"/>
  <c r="Y14" i="1"/>
  <c r="Y9" i="1"/>
  <c r="E12" i="1"/>
  <c r="Y12" i="1" s="1"/>
  <c r="C13" i="1"/>
  <c r="K3" i="3"/>
  <c r="W9" i="1"/>
  <c r="K4" i="3"/>
  <c r="Y6" i="1" l="1"/>
  <c r="W6" i="1"/>
  <c r="E13" i="1"/>
  <c r="AE16" i="10" l="1"/>
  <c r="AG16" i="10"/>
  <c r="I25" i="1" l="1"/>
  <c r="W13" i="1"/>
  <c r="K3" i="10"/>
  <c r="G25" i="1" l="1"/>
  <c r="W25" i="1" s="1"/>
  <c r="Y10" i="1"/>
  <c r="W10" i="1"/>
  <c r="Y13" i="1"/>
  <c r="Y25" i="1"/>
  <c r="W22" i="1" l="1"/>
  <c r="Y22" i="1"/>
</calcChain>
</file>

<file path=xl/sharedStrings.xml><?xml version="1.0" encoding="utf-8"?>
<sst xmlns="http://schemas.openxmlformats.org/spreadsheetml/2006/main" count="1203" uniqueCount="167">
  <si>
    <t>A</t>
  </si>
  <si>
    <t>B</t>
  </si>
  <si>
    <t>C</t>
  </si>
  <si>
    <t>D</t>
  </si>
  <si>
    <t>:</t>
  </si>
  <si>
    <t>Mannschaft A</t>
  </si>
  <si>
    <t>Mannschaft B</t>
  </si>
  <si>
    <t>Endstand</t>
  </si>
  <si>
    <t>Schule:</t>
  </si>
  <si>
    <t>Spiele</t>
  </si>
  <si>
    <t>Sätze</t>
  </si>
  <si>
    <t>Bälle</t>
  </si>
  <si>
    <t>Betreuer:</t>
  </si>
  <si>
    <t>1. Satz</t>
  </si>
  <si>
    <t>2. Satz</t>
  </si>
  <si>
    <t>3. Satz</t>
  </si>
  <si>
    <t>4. Satz</t>
  </si>
  <si>
    <t>5. Satz</t>
  </si>
  <si>
    <t>D: A1-B1</t>
  </si>
  <si>
    <t>D: A2-B2</t>
  </si>
  <si>
    <t>E: A5- B5</t>
  </si>
  <si>
    <t>E. A6- B6</t>
  </si>
  <si>
    <t>E: A1- B1</t>
  </si>
  <si>
    <t>E: A2- B2</t>
  </si>
  <si>
    <t>E: A3- B3</t>
  </si>
  <si>
    <t>E: A4: B4</t>
  </si>
  <si>
    <t>D: A3: B3</t>
  </si>
  <si>
    <t>Gesamt:</t>
  </si>
  <si>
    <t>Betreuer</t>
  </si>
  <si>
    <t>Platz</t>
  </si>
  <si>
    <t>Jugend trainiert für Olympia - TISCHTENNIS</t>
  </si>
  <si>
    <t>Mannschaft C</t>
  </si>
  <si>
    <t>Mannschaft D</t>
  </si>
  <si>
    <t>D: C3: D3</t>
  </si>
  <si>
    <t>D: C1-D1</t>
  </si>
  <si>
    <t>D: C2-D2</t>
  </si>
  <si>
    <t>E: C5- D5</t>
  </si>
  <si>
    <t>E. C6- D6</t>
  </si>
  <si>
    <t>E: C1- D1</t>
  </si>
  <si>
    <t>E: C2- D2</t>
  </si>
  <si>
    <t>E: C3- D3</t>
  </si>
  <si>
    <t>E: C4: D4</t>
  </si>
  <si>
    <t>D: A1-C1</t>
  </si>
  <si>
    <t>D: A2-C2</t>
  </si>
  <si>
    <t>E: A5- C5</t>
  </si>
  <si>
    <t>E. A6- C6</t>
  </si>
  <si>
    <t>E: A1- C1</t>
  </si>
  <si>
    <t>E: A2- C2</t>
  </si>
  <si>
    <t>E: A3- C3</t>
  </si>
  <si>
    <t>E: A4: C4</t>
  </si>
  <si>
    <t>D: A3: C3</t>
  </si>
  <si>
    <t>D: B1-D1</t>
  </si>
  <si>
    <t>D: B2-D2</t>
  </si>
  <si>
    <t>E: B5- D5</t>
  </si>
  <si>
    <t>E. B6- D6</t>
  </si>
  <si>
    <t>E: B1- D1</t>
  </si>
  <si>
    <t>E: B2- D2</t>
  </si>
  <si>
    <t>E: B3- D3</t>
  </si>
  <si>
    <t>E: B4: D4</t>
  </si>
  <si>
    <t>D: B3: D3</t>
  </si>
  <si>
    <t>D: A1-D1</t>
  </si>
  <si>
    <t>D: A2-D2</t>
  </si>
  <si>
    <t>E: A5- D5</t>
  </si>
  <si>
    <t>E. A6- D6</t>
  </si>
  <si>
    <t>E: A1- D1</t>
  </si>
  <si>
    <t>E: A2- D2</t>
  </si>
  <si>
    <t>E: A3- D3</t>
  </si>
  <si>
    <t>E: A4: D4</t>
  </si>
  <si>
    <t>D: A3: D3</t>
  </si>
  <si>
    <t>D: B1-C1</t>
  </si>
  <si>
    <t>D: B2-C2</t>
  </si>
  <si>
    <t>E: B5- C5</t>
  </si>
  <si>
    <t>E. B6- C6</t>
  </si>
  <si>
    <t>E: B1- C1</t>
  </si>
  <si>
    <t>E: B2- C2</t>
  </si>
  <si>
    <t>E: B3- C3</t>
  </si>
  <si>
    <t>E: B4: C4</t>
  </si>
  <si>
    <t>D: B3: C3</t>
  </si>
  <si>
    <t>E</t>
  </si>
  <si>
    <t>D: C1-E1</t>
  </si>
  <si>
    <t>D: C2-E2</t>
  </si>
  <si>
    <t>E: C5- E5</t>
  </si>
  <si>
    <t>E. C6- E6</t>
  </si>
  <si>
    <t>E: C1- E1</t>
  </si>
  <si>
    <t>E: C2- E2</t>
  </si>
  <si>
    <t>E: C3- E3</t>
  </si>
  <si>
    <t>E: C4: E4</t>
  </si>
  <si>
    <t>D: C3: E3</t>
  </si>
  <si>
    <t>D: D1-E1</t>
  </si>
  <si>
    <t>D: D2-E2</t>
  </si>
  <si>
    <t>E: D5- E5</t>
  </si>
  <si>
    <t>E. D6- E6</t>
  </si>
  <si>
    <t>E: D1- E1</t>
  </si>
  <si>
    <t>E: D2- E2</t>
  </si>
  <si>
    <t>E: D3- E3</t>
  </si>
  <si>
    <t>E: D4: E4</t>
  </si>
  <si>
    <t>D: D3: E3</t>
  </si>
  <si>
    <t>D: E1-B1</t>
  </si>
  <si>
    <t>D: E2-B2</t>
  </si>
  <si>
    <t>E: E5- B5</t>
  </si>
  <si>
    <t>E. E6- B6</t>
  </si>
  <si>
    <t>E: E1- B1</t>
  </si>
  <si>
    <t>E: E2- B2</t>
  </si>
  <si>
    <t>E: E3- B3</t>
  </si>
  <si>
    <t>E: E4: B4</t>
  </si>
  <si>
    <t>D: E3: B3</t>
  </si>
  <si>
    <t>D: E1-A1</t>
  </si>
  <si>
    <t>D: E2-A2</t>
  </si>
  <si>
    <t>E: E5- A5</t>
  </si>
  <si>
    <t>E. E6- A6</t>
  </si>
  <si>
    <t>E: E1- A1</t>
  </si>
  <si>
    <t>E: E2- A2</t>
  </si>
  <si>
    <t>E: E3- A3</t>
  </si>
  <si>
    <t>E: E4: A4</t>
  </si>
  <si>
    <t>D: E3: A3</t>
  </si>
  <si>
    <t>Amb</t>
  </si>
  <si>
    <t>Bmb</t>
  </si>
  <si>
    <t>Cmb</t>
  </si>
  <si>
    <t>Dmb</t>
  </si>
  <si>
    <t>Emb</t>
  </si>
  <si>
    <t>Mannschaft E</t>
  </si>
  <si>
    <t>AA</t>
  </si>
  <si>
    <t>AB</t>
  </si>
  <si>
    <t>AC</t>
  </si>
  <si>
    <t>AD</t>
  </si>
  <si>
    <t>AE</t>
  </si>
  <si>
    <t>AF</t>
  </si>
  <si>
    <t>AG</t>
  </si>
  <si>
    <t>BA</t>
  </si>
  <si>
    <t>BB</t>
  </si>
  <si>
    <t>BC</t>
  </si>
  <si>
    <t>BD</t>
  </si>
  <si>
    <t>BE</t>
  </si>
  <si>
    <t>BF</t>
  </si>
  <si>
    <t>CA</t>
  </si>
  <si>
    <t>CB</t>
  </si>
  <si>
    <t>CC</t>
  </si>
  <si>
    <t>CD</t>
  </si>
  <si>
    <t>CE</t>
  </si>
  <si>
    <t>CF</t>
  </si>
  <si>
    <t>DA</t>
  </si>
  <si>
    <t>DB</t>
  </si>
  <si>
    <t>DC</t>
  </si>
  <si>
    <t>DD</t>
  </si>
  <si>
    <t>DE</t>
  </si>
  <si>
    <t>DF</t>
  </si>
  <si>
    <t>EA</t>
  </si>
  <si>
    <t>EB</t>
  </si>
  <si>
    <t>EC</t>
  </si>
  <si>
    <t>ED</t>
  </si>
  <si>
    <t>EF</t>
  </si>
  <si>
    <t>EE</t>
  </si>
  <si>
    <t>temporäre Änderungen in der Aufstellung - einfach hier überschreiben</t>
  </si>
  <si>
    <t>BG</t>
  </si>
  <si>
    <t>CG</t>
  </si>
  <si>
    <t>DG</t>
  </si>
  <si>
    <t>EG</t>
  </si>
  <si>
    <t>Potsdam</t>
  </si>
  <si>
    <t>Eberswalde</t>
  </si>
  <si>
    <t>Spremberg</t>
  </si>
  <si>
    <t>Velten</t>
  </si>
  <si>
    <t>Finow</t>
  </si>
  <si>
    <t>Gransee</t>
  </si>
  <si>
    <t>Frankfurt</t>
  </si>
  <si>
    <t>Cottbus</t>
  </si>
  <si>
    <t>Spielbericht- WK:                   U 16                                 Geschlecht: Jungen</t>
  </si>
  <si>
    <t>Stahnsdorf,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</si>
</sst>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1" fillId="0" borderId="0" xfId="0" applyFont="1"/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0" fillId="0" borderId="22" xfId="0" applyBorder="1" applyAlignment="1">
      <alignment horizontal="center"/>
    </xf>
    <xf numFmtId="0" fontId="1" fillId="0" borderId="23" xfId="0" applyFont="1" applyBorder="1"/>
    <xf numFmtId="0" fontId="0" fillId="0" borderId="24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6" xfId="0" applyBorder="1"/>
    <xf numFmtId="0" fontId="0" fillId="0" borderId="18" xfId="0" applyBorder="1"/>
    <xf numFmtId="0" fontId="2" fillId="0" borderId="0" xfId="0" applyFont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22" xfId="0" applyFill="1" applyBorder="1" applyAlignment="1">
      <alignment horizontal="center"/>
    </xf>
    <xf numFmtId="0" fontId="0" fillId="3" borderId="3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9" fontId="0" fillId="3" borderId="0" xfId="0" applyNumberFormat="1" applyFill="1"/>
    <xf numFmtId="0" fontId="0" fillId="4" borderId="0" xfId="0" applyFill="1"/>
    <xf numFmtId="0" fontId="0" fillId="4" borderId="17" xfId="0" applyFill="1" applyBorder="1"/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6" fillId="0" borderId="0" xfId="0" applyFont="1"/>
    <xf numFmtId="0" fontId="6" fillId="4" borderId="0" xfId="0" applyFont="1" applyFill="1"/>
    <xf numFmtId="0" fontId="6" fillId="0" borderId="16" xfId="0" applyFont="1" applyBorder="1"/>
    <xf numFmtId="0" fontId="1" fillId="0" borderId="2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13" xfId="0" applyFill="1" applyBorder="1"/>
    <xf numFmtId="49" fontId="0" fillId="4" borderId="13" xfId="0" applyNumberFormat="1" applyFill="1" applyBorder="1"/>
    <xf numFmtId="0" fontId="0" fillId="0" borderId="4" xfId="0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0" fillId="0" borderId="8" xfId="0" applyBorder="1"/>
    <xf numFmtId="0" fontId="10" fillId="0" borderId="11" xfId="0" applyFont="1" applyBorder="1" applyAlignment="1">
      <alignment horizontal="center"/>
    </xf>
    <xf numFmtId="0" fontId="0" fillId="0" borderId="15" xfId="0" applyBorder="1"/>
    <xf numFmtId="0" fontId="10" fillId="0" borderId="37" xfId="0" applyFont="1" applyBorder="1" applyAlignment="1">
      <alignment horizontal="center"/>
    </xf>
    <xf numFmtId="49" fontId="0" fillId="4" borderId="38" xfId="0" applyNumberFormat="1" applyFill="1" applyBorder="1"/>
    <xf numFmtId="0" fontId="0" fillId="4" borderId="38" xfId="0" applyFill="1" applyBorder="1"/>
    <xf numFmtId="0" fontId="0" fillId="0" borderId="36" xfId="0" applyBorder="1"/>
    <xf numFmtId="0" fontId="1" fillId="0" borderId="6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6" fillId="0" borderId="37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10</xdr:row>
      <xdr:rowOff>18850</xdr:rowOff>
    </xdr:from>
    <xdr:to>
      <xdr:col>1</xdr:col>
      <xdr:colOff>609840</xdr:colOff>
      <xdr:row>10</xdr:row>
      <xdr:rowOff>19090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Freihand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14:cNvPr>
            <xdr14:cNvContentPartPr/>
          </xdr14:nvContentPartPr>
          <xdr14:nvPr macro=""/>
          <xdr14:xfrm>
            <a:off x="1371600" y="1701600"/>
            <a:ext cx="240" cy="240"/>
          </xdr14:xfrm>
        </xdr:contentPart>
      </mc:Choice>
      <mc:Fallback xmlns=""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464585CF-994D-4C65-89C0-BC6AF0C8E80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67520" y="1697760"/>
              <a:ext cx="7920" cy="7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609600</xdr:colOff>
      <xdr:row>14</xdr:row>
      <xdr:rowOff>18850</xdr:rowOff>
    </xdr:from>
    <xdr:to>
      <xdr:col>1</xdr:col>
      <xdr:colOff>609840</xdr:colOff>
      <xdr:row>14</xdr:row>
      <xdr:rowOff>19090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Freihand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1371600" y="1701600"/>
            <a:ext cx="240" cy="240"/>
          </xdr14:xfrm>
        </xdr:contentPart>
      </mc:Choice>
      <mc:Fallback xmlns=""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464585CF-994D-4C65-89C0-BC6AF0C8E80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67520" y="1697760"/>
              <a:ext cx="7920" cy="7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609600</xdr:colOff>
      <xdr:row>18</xdr:row>
      <xdr:rowOff>18850</xdr:rowOff>
    </xdr:from>
    <xdr:to>
      <xdr:col>1</xdr:col>
      <xdr:colOff>609840</xdr:colOff>
      <xdr:row>18</xdr:row>
      <xdr:rowOff>19090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Freihand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14:cNvPr>
            <xdr14:cNvContentPartPr/>
          </xdr14:nvContentPartPr>
          <xdr14:nvPr macro=""/>
          <xdr14:xfrm>
            <a:off x="1371600" y="1701600"/>
            <a:ext cx="240" cy="240"/>
          </xdr14:xfrm>
        </xdr:contentPart>
      </mc:Choice>
      <mc:Fallback xmlns=""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464585CF-994D-4C65-89C0-BC6AF0C8E80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67520" y="1697760"/>
              <a:ext cx="7920" cy="7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609600</xdr:colOff>
      <xdr:row>18</xdr:row>
      <xdr:rowOff>18850</xdr:rowOff>
    </xdr:from>
    <xdr:to>
      <xdr:col>1</xdr:col>
      <xdr:colOff>609840</xdr:colOff>
      <xdr:row>18</xdr:row>
      <xdr:rowOff>19090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Freihand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1371600" y="1701600"/>
            <a:ext cx="240" cy="240"/>
          </xdr14:xfrm>
        </xdr:contentPart>
      </mc:Choice>
      <mc:Fallback xmlns=""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464585CF-994D-4C65-89C0-BC6AF0C8E80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67520" y="1697760"/>
              <a:ext cx="7920" cy="7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609600</xdr:colOff>
      <xdr:row>22</xdr:row>
      <xdr:rowOff>18850</xdr:rowOff>
    </xdr:from>
    <xdr:to>
      <xdr:col>1</xdr:col>
      <xdr:colOff>609840</xdr:colOff>
      <xdr:row>22</xdr:row>
      <xdr:rowOff>19090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Freihan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14:cNvPr>
            <xdr14:cNvContentPartPr/>
          </xdr14:nvContentPartPr>
          <xdr14:nvPr macro=""/>
          <xdr14:xfrm>
            <a:off x="1371600" y="1701600"/>
            <a:ext cx="240" cy="240"/>
          </xdr14:xfrm>
        </xdr:contentPart>
      </mc:Choice>
      <mc:Fallback xmlns=""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464585CF-994D-4C65-89C0-BC6AF0C8E80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67520" y="1697760"/>
              <a:ext cx="7920" cy="7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609600</xdr:colOff>
      <xdr:row>22</xdr:row>
      <xdr:rowOff>18850</xdr:rowOff>
    </xdr:from>
    <xdr:to>
      <xdr:col>1</xdr:col>
      <xdr:colOff>609840</xdr:colOff>
      <xdr:row>22</xdr:row>
      <xdr:rowOff>19090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Freihan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14:cNvPr>
            <xdr14:cNvContentPartPr/>
          </xdr14:nvContentPartPr>
          <xdr14:nvPr macro=""/>
          <xdr14:xfrm>
            <a:off x="1371600" y="1701600"/>
            <a:ext cx="240" cy="240"/>
          </xdr14:xfrm>
        </xdr:contentPart>
      </mc:Choice>
      <mc:Fallback xmlns=""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464585CF-994D-4C65-89C0-BC6AF0C8E80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67520" y="1697760"/>
              <a:ext cx="7920" cy="7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1-19T16:14:08.101"/>
    </inkml:context>
    <inkml:brush xml:id="br0">
      <inkml:brushProperty name="width" value="0.03333" units="cm"/>
      <inkml:brushProperty name="height" value="0.03333" units="cm"/>
    </inkml:brush>
  </inkml:definitions>
  <inkml:trace contextRef="#ctx0" brushRef="#br0">1905 2365 0,'0'0'0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1-28T13:15:00.604"/>
    </inkml:context>
    <inkml:brush xml:id="br0">
      <inkml:brushProperty name="width" value="0.03333" units="cm"/>
      <inkml:brushProperty name="height" value="0.03333" units="cm"/>
    </inkml:brush>
  </inkml:definitions>
  <inkml:trace contextRef="#ctx0" brushRef="#br0">1905 2365 0,'0'0'0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1-28T13:15:04.794"/>
    </inkml:context>
    <inkml:brush xml:id="br0">
      <inkml:brushProperty name="width" value="0.03333" units="cm"/>
      <inkml:brushProperty name="height" value="0.03333" units="cm"/>
    </inkml:brush>
  </inkml:definitions>
  <inkml:trace contextRef="#ctx0" brushRef="#br0">1905 2365 0,'0'0'0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1-28T13:15:06.323"/>
    </inkml:context>
    <inkml:brush xml:id="br0">
      <inkml:brushProperty name="width" value="0.03333" units="cm"/>
      <inkml:brushProperty name="height" value="0.03333" units="cm"/>
    </inkml:brush>
  </inkml:definitions>
  <inkml:trace contextRef="#ctx0" brushRef="#br0">1905 2365 0,'0'0'0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2-04T07:42:33.012"/>
    </inkml:context>
    <inkml:brush xml:id="br0">
      <inkml:brushProperty name="width" value="0.03333" units="cm"/>
      <inkml:brushProperty name="height" value="0.03333" units="cm"/>
    </inkml:brush>
  </inkml:definitions>
  <inkml:trace contextRef="#ctx0" brushRef="#br0">1905 2365 0,'0'0'0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2-04T07:42:33.013"/>
    </inkml:context>
    <inkml:brush xml:id="br0">
      <inkml:brushProperty name="width" value="0.03333" units="cm"/>
      <inkml:brushProperty name="height" value="0.03333" units="cm"/>
    </inkml:brush>
  </inkml:definitions>
  <inkml:trace contextRef="#ctx0" brushRef="#br0">1905 2365 0,'0'0'0</inkml:trace>
</inkml: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25"/>
  <sheetViews>
    <sheetView tabSelected="1" zoomScaleNormal="100" workbookViewId="0"/>
  </sheetViews>
  <sheetFormatPr baseColWidth="10" defaultRowHeight="14.4" x14ac:dyDescent="0.3"/>
  <cols>
    <col min="3" max="3" width="4.6640625" customWidth="1"/>
    <col min="4" max="4" width="2.6640625" style="3" customWidth="1"/>
    <col min="5" max="7" width="4.6640625" customWidth="1"/>
    <col min="8" max="8" width="2.6640625" style="3" customWidth="1"/>
    <col min="9" max="11" width="4.6640625" customWidth="1"/>
    <col min="12" max="12" width="2.6640625" style="3" customWidth="1"/>
    <col min="13" max="15" width="4.6640625" customWidth="1"/>
    <col min="16" max="16" width="2.6640625" style="3" customWidth="1"/>
    <col min="17" max="19" width="4.6640625" customWidth="1"/>
    <col min="20" max="20" width="2.6640625" style="3" customWidth="1"/>
    <col min="21" max="22" width="4.6640625" customWidth="1"/>
    <col min="23" max="23" width="5.6640625" customWidth="1"/>
    <col min="24" max="24" width="2.6640625" style="3" customWidth="1"/>
    <col min="25" max="25" width="5.6640625" customWidth="1"/>
  </cols>
  <sheetData>
    <row r="1" spans="2:40" ht="36.6" x14ac:dyDescent="0.7">
      <c r="D1" s="94" t="s">
        <v>30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2:40" ht="36.6" x14ac:dyDescent="0.7">
      <c r="D2" s="95" t="s">
        <v>166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27"/>
      <c r="Q2" s="1"/>
      <c r="R2" s="1"/>
      <c r="S2" s="1"/>
      <c r="T2" s="27"/>
      <c r="U2" s="1"/>
      <c r="V2" s="1"/>
      <c r="AI2" s="1"/>
      <c r="AJ2" s="1"/>
      <c r="AK2" s="1"/>
      <c r="AL2" s="1"/>
      <c r="AM2" s="1"/>
      <c r="AN2" s="1"/>
    </row>
    <row r="3" spans="2:40" ht="17.399999999999999" x14ac:dyDescent="0.35">
      <c r="D3" s="96" t="s">
        <v>165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</row>
    <row r="5" spans="2:40" ht="15" thickBot="1" x14ac:dyDescent="0.35">
      <c r="C5" s="97" t="str">
        <f>B6</f>
        <v>Potsdam</v>
      </c>
      <c r="D5" s="97"/>
      <c r="E5" s="97"/>
      <c r="F5" s="97"/>
      <c r="G5" s="97" t="str">
        <f>B10</f>
        <v>Finow</v>
      </c>
      <c r="H5" s="97"/>
      <c r="I5" s="97"/>
      <c r="J5" s="97"/>
      <c r="K5" s="97" t="str">
        <f>B14</f>
        <v>Gransee</v>
      </c>
      <c r="L5" s="97"/>
      <c r="M5" s="97"/>
      <c r="N5" s="97"/>
      <c r="O5" s="98" t="str">
        <f>B18</f>
        <v>Frankfurt</v>
      </c>
      <c r="P5" s="98"/>
      <c r="Q5" s="98"/>
      <c r="R5" s="29"/>
      <c r="S5" s="98" t="s">
        <v>164</v>
      </c>
      <c r="T5" s="98"/>
      <c r="U5" s="98"/>
      <c r="V5" s="29"/>
      <c r="Z5" s="29" t="s">
        <v>29</v>
      </c>
    </row>
    <row r="6" spans="2:40" ht="15.6" x14ac:dyDescent="0.3">
      <c r="B6" s="43" t="s">
        <v>157</v>
      </c>
      <c r="C6" s="65"/>
      <c r="D6" s="66"/>
      <c r="E6" s="65"/>
      <c r="F6" s="28"/>
      <c r="G6" s="28"/>
      <c r="H6" s="2"/>
      <c r="I6" s="28"/>
      <c r="J6" s="28"/>
      <c r="K6" s="28"/>
      <c r="L6" s="2"/>
      <c r="M6" s="28"/>
      <c r="N6" s="28"/>
      <c r="O6" s="28"/>
      <c r="P6" s="2"/>
      <c r="Q6" s="28"/>
      <c r="R6" s="28"/>
      <c r="S6" s="28"/>
      <c r="T6" s="2"/>
      <c r="U6" s="28"/>
      <c r="V6" s="28"/>
      <c r="W6" s="44">
        <f>SUM(COUNTIF(G9,"&gt;"&amp;I9),COUNTIF(K9,"&gt;"&amp;M9),COUNTIF(O9,"&gt;"&amp;Q9),COUNTIF(S9,"&gt;"&amp;U9))</f>
        <v>1</v>
      </c>
      <c r="X6" s="45" t="s">
        <v>4</v>
      </c>
      <c r="Y6" s="44">
        <f>SUM(COUNTIF(G9,"&lt;"&amp;I9),COUNTIF(K9,"&lt;"&amp;M9),COUNTIF(O9,"&lt;"&amp;Q9),COUNTIF(S9,"&lt;"&amp;U9))</f>
        <v>3</v>
      </c>
      <c r="Z6" s="102">
        <v>4</v>
      </c>
    </row>
    <row r="7" spans="2:40" ht="14.7" customHeight="1" x14ac:dyDescent="0.3">
      <c r="B7" s="23" t="s">
        <v>11</v>
      </c>
      <c r="C7" s="46"/>
      <c r="D7" s="47"/>
      <c r="E7" s="46"/>
      <c r="G7">
        <f>'A-B'!Y16</f>
        <v>0</v>
      </c>
      <c r="H7" s="3" t="s">
        <v>4</v>
      </c>
      <c r="I7">
        <f>'A-B'!AA16</f>
        <v>0</v>
      </c>
      <c r="K7">
        <f>'A-C'!Y16</f>
        <v>0</v>
      </c>
      <c r="L7" s="3" t="s">
        <v>4</v>
      </c>
      <c r="M7">
        <f>'A-C'!AA16</f>
        <v>0</v>
      </c>
      <c r="O7">
        <f>'A-D'!Y16</f>
        <v>0</v>
      </c>
      <c r="P7" s="3" t="s">
        <v>4</v>
      </c>
      <c r="Q7">
        <f>'A-D'!AA16</f>
        <v>0</v>
      </c>
      <c r="S7">
        <f>'E-A'!AA16</f>
        <v>0</v>
      </c>
      <c r="T7" s="3" t="s">
        <v>4</v>
      </c>
      <c r="U7">
        <f>'E-A'!Y16</f>
        <v>0</v>
      </c>
      <c r="W7" s="15">
        <f>G7+K7+O7+S7</f>
        <v>0</v>
      </c>
      <c r="X7" s="48" t="s">
        <v>4</v>
      </c>
      <c r="Y7" s="15">
        <f>I7+M7+Q7+U7</f>
        <v>0</v>
      </c>
      <c r="Z7" s="103"/>
    </row>
    <row r="8" spans="2:40" ht="15.6" x14ac:dyDescent="0.3">
      <c r="B8" s="23" t="s">
        <v>10</v>
      </c>
      <c r="C8" s="46"/>
      <c r="D8" s="47"/>
      <c r="E8" s="46"/>
      <c r="G8">
        <v>7</v>
      </c>
      <c r="H8" s="3" t="s">
        <v>4</v>
      </c>
      <c r="I8">
        <v>23</v>
      </c>
      <c r="K8">
        <v>14</v>
      </c>
      <c r="L8" s="3" t="s">
        <v>4</v>
      </c>
      <c r="M8">
        <v>19</v>
      </c>
      <c r="O8">
        <v>13</v>
      </c>
      <c r="P8" s="3" t="s">
        <v>4</v>
      </c>
      <c r="Q8">
        <v>20</v>
      </c>
      <c r="S8">
        <v>17</v>
      </c>
      <c r="T8" s="3" t="s">
        <v>4</v>
      </c>
      <c r="U8">
        <v>16</v>
      </c>
      <c r="W8" s="15">
        <f t="shared" ref="W8:W9" si="0">G8+K8+O8+S8</f>
        <v>51</v>
      </c>
      <c r="X8" s="48" t="s">
        <v>4</v>
      </c>
      <c r="Y8" s="15">
        <f t="shared" ref="Y8:Y9" si="1">I8+M8+Q8+U8</f>
        <v>78</v>
      </c>
      <c r="Z8" s="103"/>
    </row>
    <row r="9" spans="2:40" ht="16.2" thickBot="1" x14ac:dyDescent="0.35">
      <c r="B9" s="25" t="s">
        <v>9</v>
      </c>
      <c r="C9" s="49"/>
      <c r="D9" s="50"/>
      <c r="E9" s="49"/>
      <c r="F9" s="51"/>
      <c r="G9" s="51">
        <v>2</v>
      </c>
      <c r="H9" s="52" t="s">
        <v>4</v>
      </c>
      <c r="I9" s="51">
        <v>7</v>
      </c>
      <c r="J9" s="51"/>
      <c r="K9" s="51">
        <v>4</v>
      </c>
      <c r="L9" s="52" t="s">
        <v>4</v>
      </c>
      <c r="M9" s="51">
        <v>5</v>
      </c>
      <c r="N9" s="51"/>
      <c r="O9" s="51">
        <v>3</v>
      </c>
      <c r="P9" s="52" t="s">
        <v>4</v>
      </c>
      <c r="Q9" s="51">
        <v>6</v>
      </c>
      <c r="R9" s="51"/>
      <c r="S9" s="51">
        <v>5</v>
      </c>
      <c r="T9" s="52" t="s">
        <v>4</v>
      </c>
      <c r="U9" s="51">
        <v>4</v>
      </c>
      <c r="V9" s="51"/>
      <c r="W9" s="15">
        <f t="shared" si="0"/>
        <v>14</v>
      </c>
      <c r="X9" s="54" t="s">
        <v>4</v>
      </c>
      <c r="Y9" s="15">
        <f t="shared" si="1"/>
        <v>22</v>
      </c>
      <c r="Z9" s="104"/>
    </row>
    <row r="10" spans="2:40" ht="15.6" x14ac:dyDescent="0.3">
      <c r="B10" s="43" t="s">
        <v>161</v>
      </c>
      <c r="C10" s="28"/>
      <c r="D10" s="2"/>
      <c r="E10" s="28"/>
      <c r="F10" s="28"/>
      <c r="G10" s="65"/>
      <c r="H10" s="66"/>
      <c r="I10" s="65"/>
      <c r="J10" s="28"/>
      <c r="K10" s="28"/>
      <c r="L10" s="2"/>
      <c r="M10" s="28"/>
      <c r="N10" s="28"/>
      <c r="O10" s="28"/>
      <c r="P10" s="2"/>
      <c r="Q10" s="28"/>
      <c r="R10" s="28"/>
      <c r="S10" s="28"/>
      <c r="T10" s="2"/>
      <c r="U10" s="28"/>
      <c r="V10" s="28"/>
      <c r="W10" s="44">
        <f>SUM(COUNTIF(C13,"&gt;"&amp;E13),COUNTIF(K13,"&gt;"&amp;M13),COUNTIF(O13,"&gt;"&amp;Q13),COUNTIF(S13,"&gt;"&amp;U13))</f>
        <v>4</v>
      </c>
      <c r="X10" s="55" t="s">
        <v>4</v>
      </c>
      <c r="Y10" s="44">
        <f>SUM(COUNTIF(C13,"&lt;"&amp;E13),COUNTIF(K13,"&lt;"&amp;M13),COUNTIF(O13,"&lt;"&amp;Q13),COUNTIF(S13,"&lt;"&amp;U13))</f>
        <v>0</v>
      </c>
      <c r="Z10" s="102">
        <v>1</v>
      </c>
    </row>
    <row r="11" spans="2:40" ht="15.6" x14ac:dyDescent="0.3">
      <c r="B11" s="23" t="s">
        <v>11</v>
      </c>
      <c r="C11">
        <f>I7</f>
        <v>0</v>
      </c>
      <c r="D11" s="3" t="s">
        <v>4</v>
      </c>
      <c r="E11">
        <f>G7</f>
        <v>0</v>
      </c>
      <c r="G11" s="46"/>
      <c r="H11" s="47" t="s">
        <v>4</v>
      </c>
      <c r="I11" s="46"/>
      <c r="K11">
        <f>'B-C'!Y16</f>
        <v>0</v>
      </c>
      <c r="L11" s="3" t="s">
        <v>4</v>
      </c>
      <c r="M11">
        <f>'B-C'!AA16</f>
        <v>0</v>
      </c>
      <c r="O11">
        <f>'B-D'!Y16</f>
        <v>0</v>
      </c>
      <c r="P11" s="3" t="s">
        <v>4</v>
      </c>
      <c r="Q11">
        <f>'B-D'!AA16</f>
        <v>0</v>
      </c>
      <c r="S11">
        <f>'E-B'!AA16</f>
        <v>0</v>
      </c>
      <c r="T11" s="3" t="s">
        <v>4</v>
      </c>
      <c r="U11">
        <f>'E-B'!Y16</f>
        <v>0</v>
      </c>
      <c r="W11" s="15">
        <f>C11+K11+O11+S11</f>
        <v>0</v>
      </c>
      <c r="X11" s="48" t="s">
        <v>4</v>
      </c>
      <c r="Y11" s="15">
        <f>E11+M11+Q11+U11</f>
        <v>0</v>
      </c>
      <c r="Z11" s="103"/>
    </row>
    <row r="12" spans="2:40" ht="15.6" x14ac:dyDescent="0.3">
      <c r="B12" s="23" t="s">
        <v>10</v>
      </c>
      <c r="C12">
        <f t="shared" ref="C12:C13" si="2">I8</f>
        <v>23</v>
      </c>
      <c r="D12" s="3" t="s">
        <v>4</v>
      </c>
      <c r="E12">
        <f t="shared" ref="E12:E13" si="3">G8</f>
        <v>7</v>
      </c>
      <c r="G12" s="46"/>
      <c r="H12" s="47" t="s">
        <v>4</v>
      </c>
      <c r="I12" s="46"/>
      <c r="K12">
        <v>19</v>
      </c>
      <c r="L12" s="3" t="s">
        <v>4</v>
      </c>
      <c r="M12">
        <v>13</v>
      </c>
      <c r="O12">
        <v>26</v>
      </c>
      <c r="P12" s="3" t="s">
        <v>4</v>
      </c>
      <c r="Q12">
        <v>7</v>
      </c>
      <c r="S12">
        <v>26</v>
      </c>
      <c r="T12" s="3" t="s">
        <v>4</v>
      </c>
      <c r="U12">
        <v>8</v>
      </c>
      <c r="W12" s="15">
        <f t="shared" ref="W12:W13" si="4">C12+K12+O12+S12</f>
        <v>94</v>
      </c>
      <c r="X12" s="48" t="s">
        <v>4</v>
      </c>
      <c r="Y12" s="15">
        <f t="shared" ref="Y12:Y13" si="5">E12+M12+Q12+U12</f>
        <v>35</v>
      </c>
      <c r="Z12" s="103"/>
    </row>
    <row r="13" spans="2:40" ht="16.2" thickBot="1" x14ac:dyDescent="0.35">
      <c r="B13" s="25" t="s">
        <v>9</v>
      </c>
      <c r="C13" s="51">
        <f t="shared" si="2"/>
        <v>7</v>
      </c>
      <c r="D13" s="52" t="s">
        <v>4</v>
      </c>
      <c r="E13" s="51">
        <f t="shared" si="3"/>
        <v>2</v>
      </c>
      <c r="F13" s="51"/>
      <c r="G13" s="49"/>
      <c r="H13" s="50" t="s">
        <v>4</v>
      </c>
      <c r="I13" s="49"/>
      <c r="J13" s="51"/>
      <c r="K13" s="51">
        <v>6</v>
      </c>
      <c r="L13" s="52" t="s">
        <v>4</v>
      </c>
      <c r="M13" s="51">
        <v>3</v>
      </c>
      <c r="N13" s="51"/>
      <c r="O13" s="51">
        <v>8</v>
      </c>
      <c r="P13" s="52" t="s">
        <v>4</v>
      </c>
      <c r="Q13" s="51">
        <v>1</v>
      </c>
      <c r="R13" s="51"/>
      <c r="S13" s="51">
        <v>8</v>
      </c>
      <c r="T13" s="52" t="s">
        <v>4</v>
      </c>
      <c r="U13" s="51">
        <v>1</v>
      </c>
      <c r="V13" s="51"/>
      <c r="W13" s="15">
        <f t="shared" si="4"/>
        <v>29</v>
      </c>
      <c r="X13" s="48" t="s">
        <v>4</v>
      </c>
      <c r="Y13" s="15">
        <f t="shared" si="5"/>
        <v>7</v>
      </c>
      <c r="Z13" s="104"/>
    </row>
    <row r="14" spans="2:40" ht="15.6" x14ac:dyDescent="0.3">
      <c r="B14" s="43" t="s">
        <v>162</v>
      </c>
      <c r="C14" s="28"/>
      <c r="D14" s="2"/>
      <c r="E14" s="28"/>
      <c r="F14" s="28"/>
      <c r="G14" s="28"/>
      <c r="H14" s="2"/>
      <c r="I14" s="28"/>
      <c r="J14" s="28"/>
      <c r="K14" s="65"/>
      <c r="L14" s="66"/>
      <c r="M14" s="65"/>
      <c r="N14" s="28"/>
      <c r="O14" s="28"/>
      <c r="P14" s="2"/>
      <c r="Q14" s="28"/>
      <c r="R14" s="28"/>
      <c r="S14" s="28"/>
      <c r="T14" s="2"/>
      <c r="U14" s="28"/>
      <c r="V14" s="28"/>
      <c r="W14" s="44">
        <f>SUM(COUNTIF(C17,"&gt;"&amp;E17),COUNTIF(G17,"&gt;"&amp;I17),COUNTIF(O17,"&gt;"&amp;Q17),COUNTIF(S17,"&gt;"&amp;U17))</f>
        <v>3</v>
      </c>
      <c r="X14" s="55" t="s">
        <v>4</v>
      </c>
      <c r="Y14" s="44">
        <f>SUM(COUNTIF(C17,"&lt;"&amp;E17),COUNTIF(G17,"&lt;"&amp;I17),COUNTIF(O17,"&lt;"&amp;Q17),COUNTIF(S17,"&lt;"&amp;U17))</f>
        <v>1</v>
      </c>
      <c r="Z14" s="102">
        <v>2</v>
      </c>
    </row>
    <row r="15" spans="2:40" ht="15.6" x14ac:dyDescent="0.3">
      <c r="B15" s="23" t="s">
        <v>11</v>
      </c>
      <c r="C15">
        <f>M7</f>
        <v>0</v>
      </c>
      <c r="D15" s="3" t="s">
        <v>4</v>
      </c>
      <c r="E15">
        <f>K7</f>
        <v>0</v>
      </c>
      <c r="G15">
        <f>M11</f>
        <v>0</v>
      </c>
      <c r="H15" s="3" t="s">
        <v>4</v>
      </c>
      <c r="I15">
        <f>K11</f>
        <v>0</v>
      </c>
      <c r="K15" s="46"/>
      <c r="L15" s="47" t="s">
        <v>4</v>
      </c>
      <c r="M15" s="46"/>
      <c r="O15">
        <f>'C-D'!Y16</f>
        <v>0</v>
      </c>
      <c r="P15" s="3" t="s">
        <v>4</v>
      </c>
      <c r="Q15">
        <f>'C-D'!AA16</f>
        <v>0</v>
      </c>
      <c r="S15">
        <f>'C-E'!Y16</f>
        <v>0</v>
      </c>
      <c r="T15" s="3" t="s">
        <v>4</v>
      </c>
      <c r="U15">
        <f>'C-E'!AA16</f>
        <v>0</v>
      </c>
      <c r="W15" s="15">
        <f>C15+G15+O15+S15</f>
        <v>0</v>
      </c>
      <c r="X15" s="48" t="s">
        <v>4</v>
      </c>
      <c r="Y15" s="15">
        <f>E15+I15+Q15+U15</f>
        <v>0</v>
      </c>
      <c r="Z15" s="103"/>
    </row>
    <row r="16" spans="2:40" ht="15.6" x14ac:dyDescent="0.3">
      <c r="B16" s="23" t="s">
        <v>10</v>
      </c>
      <c r="C16">
        <f t="shared" ref="C16:C17" si="6">M8</f>
        <v>19</v>
      </c>
      <c r="D16" s="3" t="s">
        <v>4</v>
      </c>
      <c r="E16">
        <f t="shared" ref="E16:E17" si="7">K8</f>
        <v>14</v>
      </c>
      <c r="G16">
        <f t="shared" ref="G16:G17" si="8">M12</f>
        <v>13</v>
      </c>
      <c r="H16" s="3" t="s">
        <v>4</v>
      </c>
      <c r="I16">
        <f t="shared" ref="I16:I17" si="9">K12</f>
        <v>19</v>
      </c>
      <c r="K16" s="46"/>
      <c r="L16" s="47" t="s">
        <v>4</v>
      </c>
      <c r="M16" s="46"/>
      <c r="O16">
        <v>18</v>
      </c>
      <c r="P16" s="3" t="s">
        <v>4</v>
      </c>
      <c r="Q16">
        <v>14</v>
      </c>
      <c r="S16">
        <v>26</v>
      </c>
      <c r="T16" s="3" t="s">
        <v>4</v>
      </c>
      <c r="U16">
        <v>7</v>
      </c>
      <c r="W16" s="15">
        <f t="shared" ref="W16:W17" si="10">C16+G16+O16+S16</f>
        <v>76</v>
      </c>
      <c r="X16" s="48" t="s">
        <v>4</v>
      </c>
      <c r="Y16" s="15">
        <f t="shared" ref="Y16:Y17" si="11">E16+I16+Q16+U16</f>
        <v>54</v>
      </c>
      <c r="Z16" s="103"/>
    </row>
    <row r="17" spans="2:26" ht="16.2" thickBot="1" x14ac:dyDescent="0.35">
      <c r="B17" s="25" t="s">
        <v>9</v>
      </c>
      <c r="C17" s="51">
        <f t="shared" si="6"/>
        <v>5</v>
      </c>
      <c r="D17" s="52" t="s">
        <v>4</v>
      </c>
      <c r="E17" s="51">
        <f t="shared" si="7"/>
        <v>4</v>
      </c>
      <c r="F17" s="51"/>
      <c r="G17" s="51">
        <f t="shared" si="8"/>
        <v>3</v>
      </c>
      <c r="H17" s="52" t="s">
        <v>4</v>
      </c>
      <c r="I17" s="51">
        <f t="shared" si="9"/>
        <v>6</v>
      </c>
      <c r="J17" s="51"/>
      <c r="K17" s="49"/>
      <c r="L17" s="50" t="s">
        <v>4</v>
      </c>
      <c r="M17" s="49"/>
      <c r="N17" s="51"/>
      <c r="O17" s="51">
        <v>6</v>
      </c>
      <c r="P17" s="52" t="s">
        <v>4</v>
      </c>
      <c r="Q17" s="51">
        <v>3</v>
      </c>
      <c r="R17" s="51"/>
      <c r="S17" s="51">
        <v>8</v>
      </c>
      <c r="T17" s="52" t="s">
        <v>4</v>
      </c>
      <c r="U17" s="51">
        <v>1</v>
      </c>
      <c r="V17" s="51"/>
      <c r="W17" s="15">
        <f t="shared" si="10"/>
        <v>22</v>
      </c>
      <c r="X17" s="48" t="s">
        <v>4</v>
      </c>
      <c r="Y17" s="15">
        <f t="shared" si="11"/>
        <v>14</v>
      </c>
      <c r="Z17" s="104"/>
    </row>
    <row r="18" spans="2:26" ht="15.6" x14ac:dyDescent="0.3">
      <c r="B18" s="43" t="s">
        <v>163</v>
      </c>
      <c r="C18" s="28"/>
      <c r="D18" s="2"/>
      <c r="E18" s="28"/>
      <c r="F18" s="28"/>
      <c r="G18" s="28"/>
      <c r="H18" s="2"/>
      <c r="I18" s="28"/>
      <c r="J18" s="28"/>
      <c r="K18" s="28"/>
      <c r="L18" s="2"/>
      <c r="M18" s="28"/>
      <c r="N18" s="28"/>
      <c r="O18" s="65"/>
      <c r="P18" s="66"/>
      <c r="Q18" s="65"/>
      <c r="R18" s="28"/>
      <c r="S18" s="28"/>
      <c r="T18" s="2"/>
      <c r="U18" s="28"/>
      <c r="V18" s="28"/>
      <c r="W18" s="44">
        <f>SUM(COUNTIF(C21,"&gt;"&amp;E21),COUNTIF(K21,"&gt;"&amp;M21),COUNTIF(G21,"&gt;"&amp;I21),COUNTIF(S21,"&gt;"&amp;U21))</f>
        <v>1</v>
      </c>
      <c r="X18" s="55" t="s">
        <v>4</v>
      </c>
      <c r="Y18" s="44">
        <f>SUM(COUNTIF(C21,"&lt;"&amp;E21),COUNTIF(K21,"&lt;"&amp;M21),COUNTIF(G21,"&lt;"&amp;I21),COUNTIF(S21,"&lt;"&amp;U21))</f>
        <v>3</v>
      </c>
      <c r="Z18" s="102">
        <v>3</v>
      </c>
    </row>
    <row r="19" spans="2:26" ht="15.6" x14ac:dyDescent="0.3">
      <c r="B19" s="23" t="s">
        <v>11</v>
      </c>
      <c r="C19">
        <f>Q7</f>
        <v>0</v>
      </c>
      <c r="D19" s="3" t="s">
        <v>4</v>
      </c>
      <c r="E19">
        <f>O7</f>
        <v>0</v>
      </c>
      <c r="G19">
        <f>Q11</f>
        <v>0</v>
      </c>
      <c r="H19" s="3" t="s">
        <v>4</v>
      </c>
      <c r="I19">
        <f>O11</f>
        <v>0</v>
      </c>
      <c r="K19">
        <f>Q15</f>
        <v>0</v>
      </c>
      <c r="L19" s="3" t="s">
        <v>4</v>
      </c>
      <c r="M19">
        <f>O15</f>
        <v>0</v>
      </c>
      <c r="O19" s="46"/>
      <c r="P19" s="47" t="s">
        <v>4</v>
      </c>
      <c r="Q19" s="46"/>
      <c r="S19">
        <f>'D-E'!Y16</f>
        <v>0</v>
      </c>
      <c r="T19" s="3" t="s">
        <v>4</v>
      </c>
      <c r="U19">
        <f>'D-E'!AA16</f>
        <v>0</v>
      </c>
      <c r="W19" s="15">
        <f>C19+K19+G19+S19</f>
        <v>0</v>
      </c>
      <c r="X19" s="48" t="s">
        <v>4</v>
      </c>
      <c r="Y19" s="15">
        <f>E19+M19+I19+U19</f>
        <v>0</v>
      </c>
      <c r="Z19" s="103"/>
    </row>
    <row r="20" spans="2:26" ht="15.6" x14ac:dyDescent="0.3">
      <c r="B20" s="23" t="s">
        <v>10</v>
      </c>
      <c r="C20">
        <f t="shared" ref="C20:C21" si="12">Q8</f>
        <v>20</v>
      </c>
      <c r="D20" s="3" t="s">
        <v>4</v>
      </c>
      <c r="E20">
        <f t="shared" ref="E20:E21" si="13">O8</f>
        <v>13</v>
      </c>
      <c r="G20">
        <f t="shared" ref="G20" si="14">Q12</f>
        <v>7</v>
      </c>
      <c r="H20" s="3" t="s">
        <v>4</v>
      </c>
      <c r="I20">
        <f t="shared" ref="I20" si="15">O12</f>
        <v>26</v>
      </c>
      <c r="K20">
        <f t="shared" ref="K20:K21" si="16">Q16</f>
        <v>14</v>
      </c>
      <c r="L20" s="3" t="s">
        <v>4</v>
      </c>
      <c r="M20">
        <f t="shared" ref="M20:M21" si="17">O16</f>
        <v>18</v>
      </c>
      <c r="O20" s="46"/>
      <c r="P20" s="47" t="s">
        <v>4</v>
      </c>
      <c r="Q20" s="46"/>
      <c r="S20">
        <v>18</v>
      </c>
      <c r="T20" s="3" t="s">
        <v>4</v>
      </c>
      <c r="U20">
        <v>19</v>
      </c>
      <c r="W20" s="15">
        <f t="shared" ref="W20:W21" si="18">C20+K20+G20+S20</f>
        <v>59</v>
      </c>
      <c r="X20" s="48" t="s">
        <v>4</v>
      </c>
      <c r="Y20" s="15">
        <f t="shared" ref="Y20:Y21" si="19">E20+M20+I20+U20</f>
        <v>76</v>
      </c>
      <c r="Z20" s="103"/>
    </row>
    <row r="21" spans="2:26" ht="16.2" thickBot="1" x14ac:dyDescent="0.35">
      <c r="B21" s="25" t="s">
        <v>9</v>
      </c>
      <c r="C21" s="51">
        <f t="shared" si="12"/>
        <v>6</v>
      </c>
      <c r="D21" s="52" t="s">
        <v>4</v>
      </c>
      <c r="E21" s="51">
        <f t="shared" si="13"/>
        <v>3</v>
      </c>
      <c r="F21" s="51"/>
      <c r="G21" s="51">
        <v>1</v>
      </c>
      <c r="H21" s="52" t="s">
        <v>4</v>
      </c>
      <c r="I21" s="51">
        <v>8</v>
      </c>
      <c r="J21" s="51"/>
      <c r="K21" s="51">
        <f t="shared" si="16"/>
        <v>3</v>
      </c>
      <c r="L21" s="52" t="s">
        <v>4</v>
      </c>
      <c r="M21" s="51">
        <f t="shared" si="17"/>
        <v>6</v>
      </c>
      <c r="N21" s="51"/>
      <c r="O21" s="49"/>
      <c r="P21" s="50" t="s">
        <v>4</v>
      </c>
      <c r="Q21" s="49"/>
      <c r="R21" s="51"/>
      <c r="S21" s="51">
        <v>4</v>
      </c>
      <c r="T21" s="52" t="s">
        <v>4</v>
      </c>
      <c r="U21" s="51">
        <v>5</v>
      </c>
      <c r="V21" s="51"/>
      <c r="W21" s="15">
        <f t="shared" si="18"/>
        <v>14</v>
      </c>
      <c r="X21" s="48" t="s">
        <v>4</v>
      </c>
      <c r="Y21" s="15">
        <f t="shared" si="19"/>
        <v>22</v>
      </c>
      <c r="Z21" s="104"/>
    </row>
    <row r="22" spans="2:26" x14ac:dyDescent="0.3">
      <c r="B22" s="43" t="s">
        <v>164</v>
      </c>
      <c r="C22" s="28"/>
      <c r="D22" s="2"/>
      <c r="E22" s="28"/>
      <c r="F22" s="28"/>
      <c r="G22" s="28"/>
      <c r="H22" s="2"/>
      <c r="I22" s="28"/>
      <c r="J22" s="28"/>
      <c r="K22" s="28"/>
      <c r="L22" s="2"/>
      <c r="M22" s="28"/>
      <c r="N22" s="28"/>
      <c r="O22" s="28"/>
      <c r="P22" s="2"/>
      <c r="Q22" s="28"/>
      <c r="R22" s="28"/>
      <c r="S22" s="65"/>
      <c r="T22" s="66"/>
      <c r="U22" s="65"/>
      <c r="V22" s="65"/>
      <c r="W22" s="57">
        <f>SUM(COUNTIF(C25,"&gt;"&amp;E25),COUNTIF(K25,"&gt;"&amp;M25),COUNTIF(G25,"&gt;"&amp;I25),COUNTIF(O25,"&gt;"&amp;Q25))</f>
        <v>1</v>
      </c>
      <c r="X22" s="58" t="s">
        <v>4</v>
      </c>
      <c r="Y22" s="57">
        <f>SUM(COUNTIF(C25,"&lt;"&amp;E25),COUNTIF(K25,"&lt;"&amp;M25),COUNTIF(G25,"&lt;"&amp;I25),COUNTIF(O25,"&lt;"&amp;Q25))</f>
        <v>3</v>
      </c>
      <c r="Z22" s="99">
        <v>5</v>
      </c>
    </row>
    <row r="23" spans="2:26" ht="15.6" x14ac:dyDescent="0.3">
      <c r="B23" s="23" t="s">
        <v>11</v>
      </c>
      <c r="C23">
        <f>U7</f>
        <v>0</v>
      </c>
      <c r="E23">
        <f>S7</f>
        <v>0</v>
      </c>
      <c r="G23">
        <f>U11</f>
        <v>0</v>
      </c>
      <c r="H23" s="3" t="s">
        <v>4</v>
      </c>
      <c r="I23">
        <f>S11</f>
        <v>0</v>
      </c>
      <c r="K23">
        <f>U15</f>
        <v>0</v>
      </c>
      <c r="L23" s="3" t="s">
        <v>4</v>
      </c>
      <c r="M23">
        <f>S15</f>
        <v>0</v>
      </c>
      <c r="O23">
        <f>U19</f>
        <v>0</v>
      </c>
      <c r="P23" s="3" t="s">
        <v>4</v>
      </c>
      <c r="Q23">
        <f>S19</f>
        <v>0</v>
      </c>
      <c r="S23" s="46"/>
      <c r="T23" s="47"/>
      <c r="U23" s="46"/>
      <c r="W23" s="15">
        <f>C23+K23+G23+O23</f>
        <v>0</v>
      </c>
      <c r="X23" s="48" t="s">
        <v>4</v>
      </c>
      <c r="Y23" s="15">
        <f>E23+M23+I23+Q23</f>
        <v>0</v>
      </c>
      <c r="Z23" s="100"/>
    </row>
    <row r="24" spans="2:26" ht="15.6" x14ac:dyDescent="0.3">
      <c r="B24" s="23" t="s">
        <v>10</v>
      </c>
      <c r="C24">
        <f t="shared" ref="C24:C25" si="20">U8</f>
        <v>16</v>
      </c>
      <c r="E24">
        <f t="shared" ref="E24:E25" si="21">S8</f>
        <v>17</v>
      </c>
      <c r="G24">
        <f t="shared" ref="G24:G25" si="22">U12</f>
        <v>8</v>
      </c>
      <c r="H24" s="3" t="s">
        <v>4</v>
      </c>
      <c r="I24">
        <f t="shared" ref="I24:I25" si="23">S12</f>
        <v>26</v>
      </c>
      <c r="K24">
        <f t="shared" ref="K24:K25" si="24">U16</f>
        <v>7</v>
      </c>
      <c r="L24" s="3" t="s">
        <v>4</v>
      </c>
      <c r="M24">
        <f t="shared" ref="M24:M25" si="25">S16</f>
        <v>26</v>
      </c>
      <c r="O24">
        <f t="shared" ref="O24:O25" si="26">U20</f>
        <v>19</v>
      </c>
      <c r="P24" s="3" t="s">
        <v>4</v>
      </c>
      <c r="Q24">
        <f t="shared" ref="Q24:Q25" si="27">S20</f>
        <v>18</v>
      </c>
      <c r="S24" s="46"/>
      <c r="T24" s="47"/>
      <c r="U24" s="46"/>
      <c r="W24" s="15">
        <f t="shared" ref="W24:W25" si="28">C24+K24+G24+O24</f>
        <v>50</v>
      </c>
      <c r="X24" s="48" t="s">
        <v>4</v>
      </c>
      <c r="Y24" s="15">
        <f t="shared" ref="Y24:Y25" si="29">E24+M24+I24+Q24</f>
        <v>87</v>
      </c>
      <c r="Z24" s="100"/>
    </row>
    <row r="25" spans="2:26" ht="16.2" thickBot="1" x14ac:dyDescent="0.35">
      <c r="B25" s="25" t="s">
        <v>9</v>
      </c>
      <c r="C25" s="51">
        <f t="shared" si="20"/>
        <v>4</v>
      </c>
      <c r="D25" s="52"/>
      <c r="E25" s="51">
        <f t="shared" si="21"/>
        <v>5</v>
      </c>
      <c r="F25" s="51"/>
      <c r="G25" s="51">
        <f t="shared" si="22"/>
        <v>1</v>
      </c>
      <c r="H25" s="52" t="s">
        <v>4</v>
      </c>
      <c r="I25" s="51">
        <f t="shared" si="23"/>
        <v>8</v>
      </c>
      <c r="J25" s="51"/>
      <c r="K25" s="51">
        <f t="shared" si="24"/>
        <v>1</v>
      </c>
      <c r="L25" s="52" t="s">
        <v>4</v>
      </c>
      <c r="M25" s="51">
        <f t="shared" si="25"/>
        <v>8</v>
      </c>
      <c r="N25" s="51"/>
      <c r="O25" s="51">
        <f t="shared" si="26"/>
        <v>5</v>
      </c>
      <c r="P25" s="52" t="s">
        <v>4</v>
      </c>
      <c r="Q25" s="51">
        <f t="shared" si="27"/>
        <v>4</v>
      </c>
      <c r="R25" s="51"/>
      <c r="S25" s="49"/>
      <c r="T25" s="50"/>
      <c r="U25" s="49"/>
      <c r="V25" s="51"/>
      <c r="W25" s="53">
        <f t="shared" si="28"/>
        <v>11</v>
      </c>
      <c r="X25" s="54" t="s">
        <v>4</v>
      </c>
      <c r="Y25" s="53">
        <f t="shared" si="29"/>
        <v>25</v>
      </c>
      <c r="Z25" s="101"/>
    </row>
  </sheetData>
  <mergeCells count="13">
    <mergeCell ref="Z22:Z25"/>
    <mergeCell ref="Z6:Z9"/>
    <mergeCell ref="Z10:Z13"/>
    <mergeCell ref="Z14:Z17"/>
    <mergeCell ref="Z18:Z21"/>
    <mergeCell ref="D1:AM1"/>
    <mergeCell ref="D2:O2"/>
    <mergeCell ref="D3:AM3"/>
    <mergeCell ref="C5:F5"/>
    <mergeCell ref="G5:J5"/>
    <mergeCell ref="K5:N5"/>
    <mergeCell ref="O5:Q5"/>
    <mergeCell ref="S5:U5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6"/>
  <sheetViews>
    <sheetView workbookViewId="0">
      <selection activeCell="AL5" sqref="AL5"/>
    </sheetView>
  </sheetViews>
  <sheetFormatPr baseColWidth="10" defaultRowHeight="14.4" x14ac:dyDescent="0.3"/>
  <cols>
    <col min="1" max="1" width="8.88671875" customWidth="1"/>
    <col min="2" max="2" width="2.664062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31</v>
      </c>
      <c r="C2" s="106"/>
      <c r="D2" s="106"/>
      <c r="E2" s="107"/>
      <c r="F2" s="105" t="s">
        <v>120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21"/>
      <c r="AJ2" s="68" t="str">
        <f>Mannschaften!D6</f>
        <v>Spremberg</v>
      </c>
      <c r="AK2" s="68"/>
      <c r="AL2" s="69">
        <f>Mannschaften!F6</f>
        <v>0</v>
      </c>
      <c r="AM2" s="22"/>
    </row>
    <row r="3" spans="1:39" x14ac:dyDescent="0.3">
      <c r="A3" s="108" t="s">
        <v>8</v>
      </c>
      <c r="B3" s="111" t="str">
        <f>AJ2</f>
        <v>Spremberg</v>
      </c>
      <c r="C3" s="112"/>
      <c r="D3" s="112"/>
      <c r="E3" s="113"/>
      <c r="F3" s="111">
        <f>AL2</f>
        <v>0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62">
        <v>1</v>
      </c>
      <c r="AJ3" t="str">
        <f>Mannschaften!D7</f>
        <v>CA</v>
      </c>
      <c r="AL3" t="str">
        <f>Mannschaften!F7</f>
        <v>EA</v>
      </c>
      <c r="AM3" s="24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62">
        <v>2</v>
      </c>
      <c r="AJ4" t="str">
        <f>Mannschaften!D8</f>
        <v>CB</v>
      </c>
      <c r="AL4" t="str">
        <f>Mannschaften!F8</f>
        <v>EB</v>
      </c>
      <c r="AM4" s="24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62">
        <v>3</v>
      </c>
      <c r="AJ5" t="str">
        <f>Mannschaften!D9</f>
        <v>CC</v>
      </c>
      <c r="AL5" t="str">
        <f>Mannschaften!F9</f>
        <v>EC</v>
      </c>
      <c r="AM5" s="24"/>
    </row>
    <row r="6" spans="1:39" ht="15" thickBot="1" x14ac:dyDescent="0.35">
      <c r="A6" s="11" t="s">
        <v>12</v>
      </c>
      <c r="B6" s="141" t="str">
        <f>AJ10</f>
        <v>Cmb</v>
      </c>
      <c r="C6" s="142"/>
      <c r="D6" s="142"/>
      <c r="E6" s="143"/>
      <c r="F6" s="141" t="str">
        <f>AL10</f>
        <v>Emb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62">
        <v>4</v>
      </c>
      <c r="AJ6" t="str">
        <f>Mannschaften!D10</f>
        <v>CD</v>
      </c>
      <c r="AL6" t="str">
        <f>Mannschaften!F10</f>
        <v>ED</v>
      </c>
      <c r="AM6" s="24"/>
    </row>
    <row r="7" spans="1:39" ht="15" thickBot="1" x14ac:dyDescent="0.35">
      <c r="A7" s="12" t="s">
        <v>79</v>
      </c>
      <c r="B7" s="133" t="str">
        <f>AJ3&amp;" / "&amp;AJ4</f>
        <v>CA / CB</v>
      </c>
      <c r="C7" s="134"/>
      <c r="D7" s="134"/>
      <c r="E7" s="135"/>
      <c r="F7" s="133" t="str">
        <f>AL3&amp;" / "&amp;AL4</f>
        <v>EA / EB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62">
        <v>5</v>
      </c>
      <c r="AJ7" t="str">
        <f>Mannschaften!D11</f>
        <v>CE</v>
      </c>
      <c r="AL7" t="str">
        <f>Mannschaften!F11</f>
        <v>EE</v>
      </c>
      <c r="AM7" s="24"/>
    </row>
    <row r="8" spans="1:39" ht="15" thickBot="1" x14ac:dyDescent="0.35">
      <c r="A8" s="12" t="s">
        <v>80</v>
      </c>
      <c r="B8" s="133" t="str">
        <f>AJ5&amp;" / "&amp;AJ6</f>
        <v>CC / CD</v>
      </c>
      <c r="C8" s="134"/>
      <c r="D8" s="134"/>
      <c r="E8" s="135"/>
      <c r="F8" s="133" t="str">
        <f>AL5&amp;" / "&amp;AL6</f>
        <v>EC / ED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62">
        <v>6</v>
      </c>
      <c r="AJ8" t="str">
        <f>Mannschaften!D12</f>
        <v>CF</v>
      </c>
      <c r="AL8" t="str">
        <f>Mannschaften!F12</f>
        <v>EF</v>
      </c>
      <c r="AM8" s="24"/>
    </row>
    <row r="9" spans="1:39" ht="15" thickBot="1" x14ac:dyDescent="0.35">
      <c r="A9" s="11" t="s">
        <v>81</v>
      </c>
      <c r="B9" s="130" t="str">
        <f>AJ7</f>
        <v>CE</v>
      </c>
      <c r="C9" s="131"/>
      <c r="D9" s="131"/>
      <c r="E9" s="132"/>
      <c r="F9" s="130" t="str">
        <f>AL7</f>
        <v>EE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62" t="s">
        <v>78</v>
      </c>
      <c r="AJ9" t="str">
        <f>Mannschaften!D13</f>
        <v>CG</v>
      </c>
      <c r="AL9" t="str">
        <f>Mannschaften!F13</f>
        <v>EG</v>
      </c>
      <c r="AM9" s="24"/>
    </row>
    <row r="10" spans="1:39" ht="15" thickBot="1" x14ac:dyDescent="0.35">
      <c r="A10" s="11" t="s">
        <v>82</v>
      </c>
      <c r="B10" s="130" t="str">
        <f>AJ8</f>
        <v>CF</v>
      </c>
      <c r="C10" s="131"/>
      <c r="D10" s="131"/>
      <c r="E10" s="132"/>
      <c r="F10" s="130" t="str">
        <f>AL8</f>
        <v>EF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62" t="s">
        <v>28</v>
      </c>
      <c r="AJ10" t="str">
        <f>Mannschaften!D14</f>
        <v>Cmb</v>
      </c>
      <c r="AL10" t="str">
        <f>Mannschaften!F14</f>
        <v>Emb</v>
      </c>
      <c r="AM10" s="24"/>
    </row>
    <row r="11" spans="1:39" ht="15" thickBot="1" x14ac:dyDescent="0.35">
      <c r="A11" s="11" t="s">
        <v>83</v>
      </c>
      <c r="B11" s="130" t="str">
        <f>AJ3</f>
        <v>CA</v>
      </c>
      <c r="C11" s="131"/>
      <c r="D11" s="131"/>
      <c r="E11" s="132"/>
      <c r="F11" s="130" t="str">
        <f>AL3</f>
        <v>EA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72" t="s">
        <v>152</v>
      </c>
      <c r="AJ11" s="61"/>
      <c r="AK11" s="61"/>
      <c r="AL11" s="61"/>
      <c r="AM11" s="26"/>
    </row>
    <row r="12" spans="1:39" ht="15" thickBot="1" x14ac:dyDescent="0.35">
      <c r="A12" s="11" t="s">
        <v>84</v>
      </c>
      <c r="B12" s="130" t="str">
        <f>AJ4</f>
        <v>CB</v>
      </c>
      <c r="C12" s="131"/>
      <c r="D12" s="131"/>
      <c r="E12" s="132"/>
      <c r="F12" s="130" t="str">
        <f>AL4</f>
        <v>EB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85</v>
      </c>
      <c r="B13" s="130" t="str">
        <f>AJ5</f>
        <v>CC</v>
      </c>
      <c r="C13" s="131"/>
      <c r="D13" s="131"/>
      <c r="E13" s="132"/>
      <c r="F13" s="130" t="str">
        <f>AL5</f>
        <v>EC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86</v>
      </c>
      <c r="B14" s="130" t="str">
        <f>AJ6</f>
        <v>CD</v>
      </c>
      <c r="C14" s="131"/>
      <c r="D14" s="131"/>
      <c r="E14" s="132"/>
      <c r="F14" s="130" t="str">
        <f>AL6</f>
        <v>ED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87</v>
      </c>
      <c r="B15" s="133" t="str">
        <f>AJ7&amp;" / "&amp;AJ8</f>
        <v>CE / CF</v>
      </c>
      <c r="C15" s="134"/>
      <c r="D15" s="134"/>
      <c r="E15" s="135"/>
      <c r="F15" s="133" t="str">
        <f>AL7&amp;" / "&amp;AL8</f>
        <v>EE / EF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56">
        <f>SUM(AG7:AG15)</f>
        <v>0</v>
      </c>
    </row>
  </sheetData>
  <mergeCells count="40">
    <mergeCell ref="B14:E14"/>
    <mergeCell ref="F14:I14"/>
    <mergeCell ref="B15:E15"/>
    <mergeCell ref="F15:I15"/>
    <mergeCell ref="B11:E11"/>
    <mergeCell ref="F11:I11"/>
    <mergeCell ref="B12:E12"/>
    <mergeCell ref="F12:I12"/>
    <mergeCell ref="B13:E13"/>
    <mergeCell ref="F13:I13"/>
    <mergeCell ref="B8:E8"/>
    <mergeCell ref="F8:I8"/>
    <mergeCell ref="B9:E9"/>
    <mergeCell ref="F9:I9"/>
    <mergeCell ref="B10:E10"/>
    <mergeCell ref="F10:I10"/>
    <mergeCell ref="V6:X6"/>
    <mergeCell ref="Y6:AA6"/>
    <mergeCell ref="AB6:AD6"/>
    <mergeCell ref="AE6:AG6"/>
    <mergeCell ref="B7:E7"/>
    <mergeCell ref="F7:I7"/>
    <mergeCell ref="B6:E6"/>
    <mergeCell ref="F6:I6"/>
    <mergeCell ref="J6:L6"/>
    <mergeCell ref="M6:O6"/>
    <mergeCell ref="P6:R6"/>
    <mergeCell ref="S6:U6"/>
    <mergeCell ref="A3:A5"/>
    <mergeCell ref="B3:E5"/>
    <mergeCell ref="F3:I5"/>
    <mergeCell ref="K3:Q3"/>
    <mergeCell ref="K4:Q4"/>
    <mergeCell ref="K5:Q5"/>
    <mergeCell ref="B1:E1"/>
    <mergeCell ref="F1:I1"/>
    <mergeCell ref="K1:Q1"/>
    <mergeCell ref="B2:E2"/>
    <mergeCell ref="F2:I2"/>
    <mergeCell ref="K2:Q2"/>
  </mergeCells>
  <pageMargins left="0.25" right="0.2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6"/>
  <sheetViews>
    <sheetView workbookViewId="0">
      <selection activeCell="AJ6" sqref="AJ6"/>
    </sheetView>
  </sheetViews>
  <sheetFormatPr baseColWidth="10" defaultRowHeight="14.4" x14ac:dyDescent="0.3"/>
  <cols>
    <col min="1" max="1" width="8.88671875" customWidth="1"/>
    <col min="2" max="2" width="4.554687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5</v>
      </c>
      <c r="C2" s="106"/>
      <c r="D2" s="106"/>
      <c r="E2" s="107"/>
      <c r="F2" s="105" t="s">
        <v>32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21"/>
      <c r="AJ2" s="68" t="str">
        <f>Mannschaften!B6</f>
        <v>Eberswalde</v>
      </c>
      <c r="AK2" s="68"/>
      <c r="AL2" s="69" t="str">
        <f>Mannschaften!E6</f>
        <v>Velten</v>
      </c>
      <c r="AM2" s="22"/>
    </row>
    <row r="3" spans="1:39" x14ac:dyDescent="0.3">
      <c r="A3" s="108" t="s">
        <v>8</v>
      </c>
      <c r="B3" s="111" t="str">
        <f>AJ2</f>
        <v>Eberswalde</v>
      </c>
      <c r="C3" s="112"/>
      <c r="D3" s="112"/>
      <c r="E3" s="113"/>
      <c r="F3" s="111" t="str">
        <f>AL2</f>
        <v>Velten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63">
        <v>1</v>
      </c>
      <c r="AJ3" t="str">
        <f>Mannschaften!B7</f>
        <v>AA</v>
      </c>
      <c r="AL3" t="str">
        <f>Mannschaften!E7</f>
        <v>DA</v>
      </c>
      <c r="AM3" s="24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63">
        <v>2</v>
      </c>
      <c r="AJ4" t="str">
        <f>Mannschaften!B8</f>
        <v>AB</v>
      </c>
      <c r="AL4" t="str">
        <f>Mannschaften!E8</f>
        <v>DB</v>
      </c>
      <c r="AM4" s="24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63">
        <v>3</v>
      </c>
      <c r="AJ5" t="str">
        <f>Mannschaften!B9</f>
        <v>AC</v>
      </c>
      <c r="AL5" t="str">
        <f>Mannschaften!E9</f>
        <v>DC</v>
      </c>
      <c r="AM5" s="24"/>
    </row>
    <row r="6" spans="1:39" ht="15" thickBot="1" x14ac:dyDescent="0.35">
      <c r="A6" s="11" t="s">
        <v>12</v>
      </c>
      <c r="B6" s="141" t="str">
        <f>AJ10</f>
        <v>Amb</v>
      </c>
      <c r="C6" s="142"/>
      <c r="D6" s="142"/>
      <c r="E6" s="143"/>
      <c r="F6" s="141" t="str">
        <f>AL10</f>
        <v>Dmb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63">
        <v>4</v>
      </c>
      <c r="AJ6" t="str">
        <f>Mannschaften!B10</f>
        <v>AD</v>
      </c>
      <c r="AL6" t="str">
        <f>Mannschaften!E10</f>
        <v>DD</v>
      </c>
      <c r="AM6" s="24"/>
    </row>
    <row r="7" spans="1:39" ht="15" thickBot="1" x14ac:dyDescent="0.35">
      <c r="A7" s="12" t="s">
        <v>60</v>
      </c>
      <c r="B7" s="133" t="str">
        <f>AJ3&amp;" / "&amp;AJ4</f>
        <v>AA / AB</v>
      </c>
      <c r="C7" s="134"/>
      <c r="D7" s="134"/>
      <c r="E7" s="135"/>
      <c r="F7" s="133" t="str">
        <f>AL3&amp;" / "&amp;AL4</f>
        <v>DA / DB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63">
        <v>5</v>
      </c>
      <c r="AJ7" t="str">
        <f>Mannschaften!B11</f>
        <v>AE</v>
      </c>
      <c r="AL7" t="str">
        <f>Mannschaften!E11</f>
        <v>DE</v>
      </c>
      <c r="AM7" s="24"/>
    </row>
    <row r="8" spans="1:39" ht="15" thickBot="1" x14ac:dyDescent="0.35">
      <c r="A8" s="12" t="s">
        <v>61</v>
      </c>
      <c r="B8" s="133" t="str">
        <f>AJ5&amp;" / "&amp;AJ6</f>
        <v>AC / AD</v>
      </c>
      <c r="C8" s="134"/>
      <c r="D8" s="134"/>
      <c r="E8" s="135"/>
      <c r="F8" s="133" t="str">
        <f>AL5&amp;" / "&amp;AL6</f>
        <v>DC / DD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63">
        <v>6</v>
      </c>
      <c r="AJ8" t="str">
        <f>Mannschaften!B12</f>
        <v>AF</v>
      </c>
      <c r="AL8" t="str">
        <f>Mannschaften!E12</f>
        <v>DF</v>
      </c>
      <c r="AM8" s="24"/>
    </row>
    <row r="9" spans="1:39" ht="15" thickBot="1" x14ac:dyDescent="0.35">
      <c r="A9" s="11" t="s">
        <v>62</v>
      </c>
      <c r="B9" s="130" t="str">
        <f>AJ7</f>
        <v>AE</v>
      </c>
      <c r="C9" s="131"/>
      <c r="D9" s="131"/>
      <c r="E9" s="132"/>
      <c r="F9" s="130" t="str">
        <f>AL7</f>
        <v>DE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63" t="s">
        <v>78</v>
      </c>
      <c r="AJ9" t="str">
        <f>Mannschaften!B13</f>
        <v>AG</v>
      </c>
      <c r="AL9" t="str">
        <f>Mannschaften!E13</f>
        <v>DG</v>
      </c>
      <c r="AM9" s="24"/>
    </row>
    <row r="10" spans="1:39" ht="15" thickBot="1" x14ac:dyDescent="0.35">
      <c r="A10" s="11" t="s">
        <v>63</v>
      </c>
      <c r="B10" s="130" t="str">
        <f>AJ8</f>
        <v>AF</v>
      </c>
      <c r="C10" s="131"/>
      <c r="D10" s="131"/>
      <c r="E10" s="132"/>
      <c r="F10" s="130" t="str">
        <f>AL8</f>
        <v>DF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63" t="s">
        <v>28</v>
      </c>
      <c r="AJ10" t="str">
        <f>Mannschaften!B14</f>
        <v>Amb</v>
      </c>
      <c r="AL10" t="str">
        <f>Mannschaften!E14</f>
        <v>Dmb</v>
      </c>
      <c r="AM10" s="24"/>
    </row>
    <row r="11" spans="1:39" ht="15" thickBot="1" x14ac:dyDescent="0.35">
      <c r="A11" s="11" t="s">
        <v>64</v>
      </c>
      <c r="B11" s="130" t="str">
        <f>AJ3</f>
        <v>AA</v>
      </c>
      <c r="C11" s="131"/>
      <c r="D11" s="131"/>
      <c r="E11" s="132"/>
      <c r="F11" s="130" t="str">
        <f>AL3</f>
        <v>DA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72" t="s">
        <v>152</v>
      </c>
      <c r="AJ11" s="61"/>
      <c r="AK11" s="61"/>
      <c r="AL11" s="61"/>
      <c r="AM11" s="26"/>
    </row>
    <row r="12" spans="1:39" ht="15" thickBot="1" x14ac:dyDescent="0.35">
      <c r="A12" s="11" t="s">
        <v>65</v>
      </c>
      <c r="B12" s="130" t="str">
        <f>AJ4</f>
        <v>AB</v>
      </c>
      <c r="C12" s="131"/>
      <c r="D12" s="131"/>
      <c r="E12" s="132"/>
      <c r="F12" s="130" t="str">
        <f>AL4</f>
        <v>DB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66</v>
      </c>
      <c r="B13" s="130" t="str">
        <f>AJ5</f>
        <v>AC</v>
      </c>
      <c r="C13" s="131"/>
      <c r="D13" s="131"/>
      <c r="E13" s="132"/>
      <c r="F13" s="130" t="str">
        <f>AL5</f>
        <v>DC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67</v>
      </c>
      <c r="B14" s="130" t="str">
        <f>AJ6</f>
        <v>AD</v>
      </c>
      <c r="C14" s="131"/>
      <c r="D14" s="131"/>
      <c r="E14" s="132"/>
      <c r="F14" s="130" t="str">
        <f>AL6</f>
        <v>DD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68</v>
      </c>
      <c r="B15" s="133" t="str">
        <f>AJ7&amp;" / "&amp;AJ8</f>
        <v>AE / AF</v>
      </c>
      <c r="C15" s="134"/>
      <c r="D15" s="134"/>
      <c r="E15" s="135"/>
      <c r="F15" s="133" t="str">
        <f>AL7&amp;" / "&amp;AL8</f>
        <v>DE / DF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14">
        <f>SUM(AG7:AG15)</f>
        <v>0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16"/>
  <sheetViews>
    <sheetView workbookViewId="0">
      <selection activeCell="Q18" sqref="Q18"/>
    </sheetView>
  </sheetViews>
  <sheetFormatPr baseColWidth="10" defaultRowHeight="14.4" x14ac:dyDescent="0.3"/>
  <cols>
    <col min="1" max="1" width="8.88671875" customWidth="1"/>
    <col min="2" max="2" width="2.664062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120</v>
      </c>
      <c r="C2" s="106"/>
      <c r="D2" s="106"/>
      <c r="E2" s="107"/>
      <c r="F2" s="105" t="s">
        <v>6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21"/>
      <c r="AJ2" s="68">
        <f>Mannschaften!F6</f>
        <v>0</v>
      </c>
      <c r="AK2" s="68"/>
      <c r="AL2" s="69" t="str">
        <f>Mannschaften!C6</f>
        <v>Potsdam</v>
      </c>
      <c r="AM2" s="22"/>
    </row>
    <row r="3" spans="1:39" x14ac:dyDescent="0.3">
      <c r="A3" s="108" t="s">
        <v>8</v>
      </c>
      <c r="B3" s="111">
        <f>AJ2</f>
        <v>0</v>
      </c>
      <c r="C3" s="112"/>
      <c r="D3" s="112"/>
      <c r="E3" s="113"/>
      <c r="F3" s="111" t="str">
        <f>AL2</f>
        <v>Potsdam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63">
        <v>1</v>
      </c>
      <c r="AJ3" t="str">
        <f>Mannschaften!F7</f>
        <v>EA</v>
      </c>
      <c r="AL3" t="str">
        <f>Mannschaften!C7</f>
        <v>BA</v>
      </c>
      <c r="AM3" s="24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63">
        <v>2</v>
      </c>
      <c r="AJ4" t="str">
        <f>Mannschaften!F8</f>
        <v>EB</v>
      </c>
      <c r="AL4" t="str">
        <f>Mannschaften!C8</f>
        <v>BB</v>
      </c>
      <c r="AM4" s="24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63">
        <v>3</v>
      </c>
      <c r="AJ5" t="str">
        <f>Mannschaften!F9</f>
        <v>EC</v>
      </c>
      <c r="AL5" t="str">
        <f>Mannschaften!C9</f>
        <v>BC</v>
      </c>
      <c r="AM5" s="24"/>
    </row>
    <row r="6" spans="1:39" ht="15" thickBot="1" x14ac:dyDescent="0.35">
      <c r="A6" s="11" t="s">
        <v>12</v>
      </c>
      <c r="B6" s="141" t="str">
        <f>AJ10</f>
        <v>Emb</v>
      </c>
      <c r="C6" s="142"/>
      <c r="D6" s="142"/>
      <c r="E6" s="143"/>
      <c r="F6" s="141" t="str">
        <f>AL10</f>
        <v>Bmb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63">
        <v>4</v>
      </c>
      <c r="AJ6" t="str">
        <f>Mannschaften!F10</f>
        <v>ED</v>
      </c>
      <c r="AL6" t="str">
        <f>Mannschaften!C10</f>
        <v>BD</v>
      </c>
      <c r="AM6" s="24"/>
    </row>
    <row r="7" spans="1:39" ht="15" thickBot="1" x14ac:dyDescent="0.35">
      <c r="A7" s="12" t="s">
        <v>97</v>
      </c>
      <c r="B7" s="133" t="str">
        <f>AJ3&amp;" / "&amp;AJ4</f>
        <v>EA / EB</v>
      </c>
      <c r="C7" s="134"/>
      <c r="D7" s="134"/>
      <c r="E7" s="135"/>
      <c r="F7" s="133" t="str">
        <f>AL3&amp;" / "&amp;AL4</f>
        <v>BA / BB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63">
        <v>5</v>
      </c>
      <c r="AJ7" t="str">
        <f>Mannschaften!F11</f>
        <v>EE</v>
      </c>
      <c r="AL7" t="str">
        <f>Mannschaften!C11</f>
        <v>BE</v>
      </c>
      <c r="AM7" s="24"/>
    </row>
    <row r="8" spans="1:39" ht="15" thickBot="1" x14ac:dyDescent="0.35">
      <c r="A8" s="12" t="s">
        <v>98</v>
      </c>
      <c r="B8" s="133" t="str">
        <f>AJ5&amp;" / "&amp;AJ6</f>
        <v>EC / ED</v>
      </c>
      <c r="C8" s="134"/>
      <c r="D8" s="134"/>
      <c r="E8" s="135"/>
      <c r="F8" s="133" t="str">
        <f>AL5&amp;" / "&amp;AL6</f>
        <v>BC / BD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63">
        <v>6</v>
      </c>
      <c r="AJ8" t="str">
        <f>Mannschaften!F12</f>
        <v>EF</v>
      </c>
      <c r="AL8" t="str">
        <f>Mannschaften!C12</f>
        <v>BF</v>
      </c>
      <c r="AM8" s="24"/>
    </row>
    <row r="9" spans="1:39" ht="15" thickBot="1" x14ac:dyDescent="0.35">
      <c r="A9" s="11" t="s">
        <v>99</v>
      </c>
      <c r="B9" s="130" t="str">
        <f>AJ7</f>
        <v>EE</v>
      </c>
      <c r="C9" s="131"/>
      <c r="D9" s="131"/>
      <c r="E9" s="132"/>
      <c r="F9" s="130" t="str">
        <f>AL7</f>
        <v>BE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63" t="s">
        <v>78</v>
      </c>
      <c r="AJ9" t="str">
        <f>Mannschaften!F13</f>
        <v>EG</v>
      </c>
      <c r="AL9" t="str">
        <f>Mannschaften!C13</f>
        <v>BG</v>
      </c>
      <c r="AM9" s="24"/>
    </row>
    <row r="10" spans="1:39" ht="15" thickBot="1" x14ac:dyDescent="0.35">
      <c r="A10" s="11" t="s">
        <v>100</v>
      </c>
      <c r="B10" s="130" t="str">
        <f>AJ8</f>
        <v>EF</v>
      </c>
      <c r="C10" s="131"/>
      <c r="D10" s="131"/>
      <c r="E10" s="132"/>
      <c r="F10" s="130" t="str">
        <f>AL8</f>
        <v>BF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63" t="s">
        <v>28</v>
      </c>
      <c r="AJ10" t="str">
        <f>Mannschaften!F14</f>
        <v>Emb</v>
      </c>
      <c r="AL10" t="str">
        <f>Mannschaften!C14</f>
        <v>Bmb</v>
      </c>
      <c r="AM10" s="24"/>
    </row>
    <row r="11" spans="1:39" ht="15" thickBot="1" x14ac:dyDescent="0.35">
      <c r="A11" s="11" t="s">
        <v>101</v>
      </c>
      <c r="B11" s="130" t="str">
        <f>AJ3</f>
        <v>EA</v>
      </c>
      <c r="C11" s="131"/>
      <c r="D11" s="131"/>
      <c r="E11" s="132"/>
      <c r="F11" s="130" t="str">
        <f>AL3</f>
        <v>BA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72" t="s">
        <v>152</v>
      </c>
      <c r="AJ11" s="61"/>
      <c r="AK11" s="61"/>
      <c r="AL11" s="61"/>
      <c r="AM11" s="26"/>
    </row>
    <row r="12" spans="1:39" ht="15" thickBot="1" x14ac:dyDescent="0.35">
      <c r="A12" s="11" t="s">
        <v>102</v>
      </c>
      <c r="B12" s="130" t="str">
        <f>AJ4</f>
        <v>EB</v>
      </c>
      <c r="C12" s="131"/>
      <c r="D12" s="131"/>
      <c r="E12" s="132"/>
      <c r="F12" s="130" t="str">
        <f>AL4</f>
        <v>BB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103</v>
      </c>
      <c r="B13" s="130" t="str">
        <f>AJ5</f>
        <v>EC</v>
      </c>
      <c r="C13" s="131"/>
      <c r="D13" s="131"/>
      <c r="E13" s="132"/>
      <c r="F13" s="130" t="str">
        <f>AL5</f>
        <v>BC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104</v>
      </c>
      <c r="B14" s="130" t="str">
        <f>AJ6</f>
        <v>ED</v>
      </c>
      <c r="C14" s="131"/>
      <c r="D14" s="131"/>
      <c r="E14" s="132"/>
      <c r="F14" s="130" t="str">
        <f>AL6</f>
        <v>BD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105</v>
      </c>
      <c r="B15" s="133" t="str">
        <f>AJ7&amp;" / "&amp;AJ8</f>
        <v>EE / EF</v>
      </c>
      <c r="C15" s="134"/>
      <c r="D15" s="134"/>
      <c r="E15" s="135"/>
      <c r="F15" s="133" t="str">
        <f>AL7&amp;" / "&amp;AL8</f>
        <v>BE / BF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56">
        <f>SUM(AG7:AG15)</f>
        <v>0</v>
      </c>
    </row>
  </sheetData>
  <mergeCells count="40">
    <mergeCell ref="B14:E14"/>
    <mergeCell ref="F14:I14"/>
    <mergeCell ref="B15:E15"/>
    <mergeCell ref="F15:I15"/>
    <mergeCell ref="B11:E11"/>
    <mergeCell ref="F11:I11"/>
    <mergeCell ref="B12:E12"/>
    <mergeCell ref="F12:I12"/>
    <mergeCell ref="B13:E13"/>
    <mergeCell ref="F13:I13"/>
    <mergeCell ref="B8:E8"/>
    <mergeCell ref="F8:I8"/>
    <mergeCell ref="B9:E9"/>
    <mergeCell ref="F9:I9"/>
    <mergeCell ref="B10:E10"/>
    <mergeCell ref="F10:I10"/>
    <mergeCell ref="V6:X6"/>
    <mergeCell ref="Y6:AA6"/>
    <mergeCell ref="AB6:AD6"/>
    <mergeCell ref="AE6:AG6"/>
    <mergeCell ref="B7:E7"/>
    <mergeCell ref="F7:I7"/>
    <mergeCell ref="B6:E6"/>
    <mergeCell ref="F6:I6"/>
    <mergeCell ref="J6:L6"/>
    <mergeCell ref="M6:O6"/>
    <mergeCell ref="P6:R6"/>
    <mergeCell ref="S6:U6"/>
    <mergeCell ref="A3:A5"/>
    <mergeCell ref="B3:E5"/>
    <mergeCell ref="F3:I5"/>
    <mergeCell ref="K3:Q3"/>
    <mergeCell ref="K4:Q4"/>
    <mergeCell ref="K5:Q5"/>
    <mergeCell ref="B1:E1"/>
    <mergeCell ref="F1:I1"/>
    <mergeCell ref="K1:Q1"/>
    <mergeCell ref="B2:E2"/>
    <mergeCell ref="F2:I2"/>
    <mergeCell ref="K2:Q2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C25" sqref="C25"/>
    </sheetView>
  </sheetViews>
  <sheetFormatPr baseColWidth="10" defaultRowHeight="14.4" x14ac:dyDescent="0.3"/>
  <sheetData>
    <row r="1" spans="1:6" x14ac:dyDescent="0.3">
      <c r="A1" t="s">
        <v>0</v>
      </c>
      <c r="B1" s="30" t="s">
        <v>158</v>
      </c>
    </row>
    <row r="2" spans="1:6" x14ac:dyDescent="0.3">
      <c r="A2" t="s">
        <v>1</v>
      </c>
      <c r="B2" s="30" t="s">
        <v>157</v>
      </c>
    </row>
    <row r="3" spans="1:6" x14ac:dyDescent="0.3">
      <c r="A3" t="s">
        <v>2</v>
      </c>
      <c r="B3" s="30" t="s">
        <v>159</v>
      </c>
    </row>
    <row r="4" spans="1:6" x14ac:dyDescent="0.3">
      <c r="A4" t="s">
        <v>3</v>
      </c>
      <c r="B4" s="30" t="s">
        <v>160</v>
      </c>
    </row>
    <row r="5" spans="1:6" x14ac:dyDescent="0.3">
      <c r="A5" t="s">
        <v>78</v>
      </c>
      <c r="B5" s="30"/>
    </row>
    <row r="6" spans="1:6" ht="45.6" customHeight="1" x14ac:dyDescent="0.3">
      <c r="B6" s="67" t="str">
        <f>B1</f>
        <v>Eberswalde</v>
      </c>
      <c r="C6" s="67" t="str">
        <f>B2</f>
        <v>Potsdam</v>
      </c>
      <c r="D6" s="67" t="str">
        <f>B3</f>
        <v>Spremberg</v>
      </c>
      <c r="E6" s="67" t="str">
        <f>B4</f>
        <v>Velten</v>
      </c>
      <c r="F6" s="67">
        <f>B5</f>
        <v>0</v>
      </c>
    </row>
    <row r="7" spans="1:6" x14ac:dyDescent="0.3">
      <c r="A7" s="3">
        <v>1</v>
      </c>
      <c r="B7" s="30" t="s">
        <v>121</v>
      </c>
      <c r="C7" s="30" t="s">
        <v>128</v>
      </c>
      <c r="D7" s="30" t="s">
        <v>134</v>
      </c>
      <c r="E7" s="30" t="s">
        <v>140</v>
      </c>
      <c r="F7" s="30" t="s">
        <v>146</v>
      </c>
    </row>
    <row r="8" spans="1:6" x14ac:dyDescent="0.3">
      <c r="A8" s="3">
        <v>2</v>
      </c>
      <c r="B8" s="30" t="s">
        <v>122</v>
      </c>
      <c r="C8" s="30" t="s">
        <v>129</v>
      </c>
      <c r="D8" s="30" t="s">
        <v>135</v>
      </c>
      <c r="E8" s="30" t="s">
        <v>141</v>
      </c>
      <c r="F8" s="30" t="s">
        <v>147</v>
      </c>
    </row>
    <row r="9" spans="1:6" x14ac:dyDescent="0.3">
      <c r="A9" s="3">
        <v>3</v>
      </c>
      <c r="B9" s="30" t="s">
        <v>123</v>
      </c>
      <c r="C9" s="30" t="s">
        <v>130</v>
      </c>
      <c r="D9" s="30" t="s">
        <v>136</v>
      </c>
      <c r="E9" s="30" t="s">
        <v>142</v>
      </c>
      <c r="F9" s="30" t="s">
        <v>148</v>
      </c>
    </row>
    <row r="10" spans="1:6" x14ac:dyDescent="0.3">
      <c r="A10" s="3">
        <v>4</v>
      </c>
      <c r="B10" s="30" t="s">
        <v>124</v>
      </c>
      <c r="C10" s="30" t="s">
        <v>131</v>
      </c>
      <c r="D10" s="30" t="s">
        <v>137</v>
      </c>
      <c r="E10" s="30" t="s">
        <v>143</v>
      </c>
      <c r="F10" s="30" t="s">
        <v>149</v>
      </c>
    </row>
    <row r="11" spans="1:6" x14ac:dyDescent="0.3">
      <c r="A11" s="3">
        <v>5</v>
      </c>
      <c r="B11" s="30" t="s">
        <v>125</v>
      </c>
      <c r="C11" s="30" t="s">
        <v>132</v>
      </c>
      <c r="D11" s="30" t="s">
        <v>138</v>
      </c>
      <c r="E11" s="30" t="s">
        <v>144</v>
      </c>
      <c r="F11" s="30" t="s">
        <v>151</v>
      </c>
    </row>
    <row r="12" spans="1:6" x14ac:dyDescent="0.3">
      <c r="A12" s="3">
        <v>6</v>
      </c>
      <c r="B12" s="30" t="s">
        <v>126</v>
      </c>
      <c r="C12" s="30" t="s">
        <v>133</v>
      </c>
      <c r="D12" s="30" t="s">
        <v>139</v>
      </c>
      <c r="E12" s="30" t="s">
        <v>145</v>
      </c>
      <c r="F12" s="30" t="s">
        <v>150</v>
      </c>
    </row>
    <row r="13" spans="1:6" x14ac:dyDescent="0.3">
      <c r="A13" s="3" t="s">
        <v>78</v>
      </c>
      <c r="B13" s="59" t="s">
        <v>127</v>
      </c>
      <c r="C13" s="59" t="s">
        <v>153</v>
      </c>
      <c r="D13" s="59" t="s">
        <v>154</v>
      </c>
      <c r="E13" s="59" t="s">
        <v>155</v>
      </c>
      <c r="F13" s="59" t="s">
        <v>156</v>
      </c>
    </row>
    <row r="14" spans="1:6" x14ac:dyDescent="0.3">
      <c r="A14" s="3" t="s">
        <v>28</v>
      </c>
      <c r="B14" s="59" t="s">
        <v>115</v>
      </c>
      <c r="C14" s="59" t="s">
        <v>116</v>
      </c>
      <c r="D14" s="59" t="s">
        <v>117</v>
      </c>
      <c r="E14" s="59" t="s">
        <v>118</v>
      </c>
      <c r="F14" s="59" t="s">
        <v>119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6"/>
  <sheetViews>
    <sheetView workbookViewId="0">
      <selection activeCell="R7" sqref="R7"/>
    </sheetView>
  </sheetViews>
  <sheetFormatPr baseColWidth="10" defaultRowHeight="14.4" x14ac:dyDescent="0.3"/>
  <cols>
    <col min="1" max="1" width="8.88671875" customWidth="1"/>
    <col min="2" max="2" width="4.554687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  <col min="38" max="38" width="11.44140625" customWidth="1"/>
    <col min="39" max="39" width="14.5546875" customWidth="1"/>
  </cols>
  <sheetData>
    <row r="1" spans="1:39" ht="15" thickBot="1" x14ac:dyDescent="0.35"/>
    <row r="2" spans="1:39" ht="15" thickBot="1" x14ac:dyDescent="0.35">
      <c r="B2" s="105" t="s">
        <v>5</v>
      </c>
      <c r="C2" s="106"/>
      <c r="D2" s="106"/>
      <c r="E2" s="107"/>
      <c r="F2" s="105" t="s">
        <v>6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78"/>
      <c r="AJ2" s="79" t="str">
        <f>Mannschaften!B1</f>
        <v>Eberswalde</v>
      </c>
      <c r="AK2" s="74"/>
      <c r="AL2" s="80" t="str">
        <f>Mannschaften!B2</f>
        <v>Potsdam</v>
      </c>
      <c r="AM2" s="81"/>
    </row>
    <row r="3" spans="1:39" x14ac:dyDescent="0.3">
      <c r="A3" s="108" t="s">
        <v>8</v>
      </c>
      <c r="B3" s="111" t="str">
        <f>AJ2</f>
        <v>Eberswalde</v>
      </c>
      <c r="C3" s="112"/>
      <c r="D3" s="112"/>
      <c r="E3" s="113"/>
      <c r="F3" s="111" t="str">
        <f>AL2</f>
        <v>Potsdam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82">
        <v>1</v>
      </c>
      <c r="AJ3" s="76" t="str">
        <f>Mannschaften!B7</f>
        <v>AA</v>
      </c>
      <c r="AK3" s="76"/>
      <c r="AL3" s="76" t="str">
        <f>Mannschaften!C7</f>
        <v>BA</v>
      </c>
      <c r="AM3" s="83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82">
        <v>2</v>
      </c>
      <c r="AJ4" s="76" t="s">
        <v>122</v>
      </c>
      <c r="AK4" s="76"/>
      <c r="AL4" s="76" t="str">
        <f>Mannschaften!C8</f>
        <v>BB</v>
      </c>
      <c r="AM4" s="83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82">
        <v>3</v>
      </c>
      <c r="AJ5" s="76" t="str">
        <f>Mannschaften!B9</f>
        <v>AC</v>
      </c>
      <c r="AK5" s="76"/>
      <c r="AL5" s="76" t="str">
        <f>Mannschaften!C9</f>
        <v>BC</v>
      </c>
      <c r="AM5" s="83"/>
    </row>
    <row r="6" spans="1:39" ht="15" thickBot="1" x14ac:dyDescent="0.35">
      <c r="A6" s="11" t="s">
        <v>12</v>
      </c>
      <c r="B6" s="137" t="str">
        <f>AJ10</f>
        <v>Amb</v>
      </c>
      <c r="C6" s="138"/>
      <c r="D6" s="138"/>
      <c r="E6" s="139"/>
      <c r="F6" s="137" t="str">
        <f>AL10</f>
        <v>Bmb</v>
      </c>
      <c r="G6" s="138"/>
      <c r="H6" s="138"/>
      <c r="I6" s="139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82">
        <v>4</v>
      </c>
      <c r="AJ6" s="76" t="str">
        <f>Mannschaften!B10</f>
        <v>AD</v>
      </c>
      <c r="AK6" s="76"/>
      <c r="AL6" s="76" t="str">
        <f>Mannschaften!C10</f>
        <v>BD</v>
      </c>
      <c r="AM6" s="83"/>
    </row>
    <row r="7" spans="1:39" ht="15" thickBot="1" x14ac:dyDescent="0.35">
      <c r="A7" s="12" t="s">
        <v>18</v>
      </c>
      <c r="B7" s="133" t="str">
        <f>AJ3&amp;" / "&amp;AJ4</f>
        <v>AA / AB</v>
      </c>
      <c r="C7" s="134"/>
      <c r="D7" s="134"/>
      <c r="E7" s="135"/>
      <c r="F7" s="133" t="str">
        <f>AL3&amp;" / "&amp;AL4</f>
        <v>BA / BB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 t="shared" ref="AB7:AB15" si="0"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82">
        <v>5</v>
      </c>
      <c r="AJ7" s="76" t="str">
        <f>Mannschaften!B11</f>
        <v>AE</v>
      </c>
      <c r="AK7" s="76"/>
      <c r="AL7" s="76" t="str">
        <f>Mannschaften!C11</f>
        <v>BE</v>
      </c>
      <c r="AM7" s="83"/>
    </row>
    <row r="8" spans="1:39" ht="15" thickBot="1" x14ac:dyDescent="0.35">
      <c r="A8" s="12" t="s">
        <v>19</v>
      </c>
      <c r="B8" s="133" t="str">
        <f>AJ5&amp;" / "&amp;AJ6</f>
        <v>AC / AD</v>
      </c>
      <c r="C8" s="134"/>
      <c r="D8" s="134"/>
      <c r="E8" s="135"/>
      <c r="F8" s="133" t="str">
        <f>AL5&amp;" / "&amp;AL6</f>
        <v>BC / BD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1">J8+M8+P8+S8+V8</f>
        <v>0</v>
      </c>
      <c r="Z8" s="3" t="s">
        <v>4</v>
      </c>
      <c r="AA8" s="2">
        <f t="shared" ref="AA8:AA15" si="2">L8+O8+R8+U8+X8</f>
        <v>0</v>
      </c>
      <c r="AB8" s="13">
        <f t="shared" si="0"/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2" t="s">
        <v>4</v>
      </c>
      <c r="AG8" s="14">
        <f t="shared" ref="AG8:AG15" si="5">IF(AB8&lt;AD8,1,0)</f>
        <v>0</v>
      </c>
      <c r="AI8" s="82">
        <v>6</v>
      </c>
      <c r="AJ8" s="76" t="str">
        <f>Mannschaften!B12</f>
        <v>AF</v>
      </c>
      <c r="AK8" s="76"/>
      <c r="AL8" s="76" t="str">
        <f>Mannschaften!C12</f>
        <v>BF</v>
      </c>
      <c r="AM8" s="83"/>
    </row>
    <row r="9" spans="1:39" ht="15" thickBot="1" x14ac:dyDescent="0.35">
      <c r="A9" s="11" t="s">
        <v>20</v>
      </c>
      <c r="B9" s="130" t="str">
        <f>AJ7</f>
        <v>AE</v>
      </c>
      <c r="C9" s="131"/>
      <c r="D9" s="131"/>
      <c r="E9" s="132"/>
      <c r="F9" s="130" t="str">
        <f>AL7</f>
        <v>BE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1"/>
        <v>0</v>
      </c>
      <c r="Z9" s="3" t="s">
        <v>4</v>
      </c>
      <c r="AA9" s="2">
        <f t="shared" si="2"/>
        <v>0</v>
      </c>
      <c r="AB9" s="13">
        <f t="shared" si="0"/>
        <v>0</v>
      </c>
      <c r="AC9" s="3" t="s">
        <v>4</v>
      </c>
      <c r="AD9" s="2">
        <f t="shared" si="3"/>
        <v>0</v>
      </c>
      <c r="AE9" s="13">
        <f t="shared" si="4"/>
        <v>0</v>
      </c>
      <c r="AF9" s="2" t="s">
        <v>4</v>
      </c>
      <c r="AG9" s="14">
        <f t="shared" si="5"/>
        <v>0</v>
      </c>
      <c r="AI9" s="82" t="s">
        <v>78</v>
      </c>
      <c r="AJ9" s="77" t="str">
        <f>Mannschaften!B13</f>
        <v>AG</v>
      </c>
      <c r="AK9" s="76"/>
      <c r="AL9" s="77" t="str">
        <f>Mannschaften!C13</f>
        <v>BG</v>
      </c>
      <c r="AM9" s="83"/>
    </row>
    <row r="10" spans="1:39" ht="15" thickBot="1" x14ac:dyDescent="0.35">
      <c r="A10" s="11" t="s">
        <v>21</v>
      </c>
      <c r="B10" s="130" t="str">
        <f>AJ8</f>
        <v>AF</v>
      </c>
      <c r="C10" s="131"/>
      <c r="D10" s="131"/>
      <c r="E10" s="132"/>
      <c r="F10" s="130" t="str">
        <f>AL8</f>
        <v>BF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1"/>
        <v>0</v>
      </c>
      <c r="Z10" s="3" t="s">
        <v>4</v>
      </c>
      <c r="AA10" s="2">
        <f t="shared" si="2"/>
        <v>0</v>
      </c>
      <c r="AB10" s="13">
        <f t="shared" si="0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2" t="s">
        <v>4</v>
      </c>
      <c r="AG10" s="14">
        <f t="shared" si="5"/>
        <v>0</v>
      </c>
      <c r="AI10" s="84" t="s">
        <v>28</v>
      </c>
      <c r="AJ10" s="85" t="str">
        <f>Mannschaften!B14</f>
        <v>Amb</v>
      </c>
      <c r="AK10" s="86"/>
      <c r="AL10" s="85" t="str">
        <f>Mannschaften!C14</f>
        <v>Bmb</v>
      </c>
      <c r="AM10" s="87"/>
    </row>
    <row r="11" spans="1:39" ht="15" thickBot="1" x14ac:dyDescent="0.35">
      <c r="A11" s="11" t="s">
        <v>22</v>
      </c>
      <c r="B11" s="130" t="str">
        <f>AJ3</f>
        <v>AA</v>
      </c>
      <c r="C11" s="131"/>
      <c r="D11" s="131"/>
      <c r="E11" s="132"/>
      <c r="F11" s="130" t="str">
        <f>AL3</f>
        <v>BA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1"/>
        <v>0</v>
      </c>
      <c r="Z11" s="3" t="s">
        <v>4</v>
      </c>
      <c r="AA11" s="2">
        <f t="shared" si="2"/>
        <v>0</v>
      </c>
      <c r="AB11" s="13">
        <f t="shared" si="0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2" t="s">
        <v>4</v>
      </c>
      <c r="AG11" s="14">
        <f t="shared" si="5"/>
        <v>0</v>
      </c>
      <c r="AI11" s="70" t="s">
        <v>152</v>
      </c>
      <c r="AJ11" s="60"/>
      <c r="AK11" s="60"/>
      <c r="AL11" s="60"/>
    </row>
    <row r="12" spans="1:39" ht="15" thickBot="1" x14ac:dyDescent="0.35">
      <c r="A12" s="11" t="s">
        <v>23</v>
      </c>
      <c r="B12" s="130" t="str">
        <f>AJ4</f>
        <v>AB</v>
      </c>
      <c r="C12" s="131"/>
      <c r="D12" s="131"/>
      <c r="E12" s="132"/>
      <c r="F12" s="130" t="str">
        <f>AL4</f>
        <v>BB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1"/>
        <v>0</v>
      </c>
      <c r="Z12" s="3" t="s">
        <v>4</v>
      </c>
      <c r="AA12" s="2">
        <f t="shared" si="2"/>
        <v>0</v>
      </c>
      <c r="AB12" s="13">
        <f t="shared" si="0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2" t="s">
        <v>4</v>
      </c>
      <c r="AG12" s="14">
        <f t="shared" si="5"/>
        <v>0</v>
      </c>
    </row>
    <row r="13" spans="1:39" ht="15" thickBot="1" x14ac:dyDescent="0.35">
      <c r="A13" s="11" t="s">
        <v>24</v>
      </c>
      <c r="B13" s="130" t="str">
        <f>AJ5</f>
        <v>AC</v>
      </c>
      <c r="C13" s="131"/>
      <c r="D13" s="131"/>
      <c r="E13" s="132"/>
      <c r="F13" s="130" t="str">
        <f>AL5</f>
        <v>BC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1"/>
        <v>0</v>
      </c>
      <c r="Z13" s="3" t="s">
        <v>4</v>
      </c>
      <c r="AA13" s="2">
        <f t="shared" si="2"/>
        <v>0</v>
      </c>
      <c r="AB13" s="13">
        <f t="shared" si="0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2" t="s">
        <v>4</v>
      </c>
      <c r="AG13" s="14">
        <f t="shared" si="5"/>
        <v>0</v>
      </c>
    </row>
    <row r="14" spans="1:39" ht="15" thickBot="1" x14ac:dyDescent="0.35">
      <c r="A14" s="11" t="s">
        <v>25</v>
      </c>
      <c r="B14" s="130" t="str">
        <f>AJ6</f>
        <v>AD</v>
      </c>
      <c r="C14" s="131"/>
      <c r="D14" s="131"/>
      <c r="E14" s="132"/>
      <c r="F14" s="130" t="str">
        <f>AL6</f>
        <v>BD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1"/>
        <v>0</v>
      </c>
      <c r="Z14" s="3" t="s">
        <v>4</v>
      </c>
      <c r="AA14" s="2">
        <f t="shared" si="2"/>
        <v>0</v>
      </c>
      <c r="AB14" s="13">
        <f t="shared" si="0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2" t="s">
        <v>4</v>
      </c>
      <c r="AG14" s="14">
        <f t="shared" si="5"/>
        <v>0</v>
      </c>
    </row>
    <row r="15" spans="1:39" ht="15" thickBot="1" x14ac:dyDescent="0.35">
      <c r="A15" s="12" t="s">
        <v>26</v>
      </c>
      <c r="B15" s="133" t="str">
        <f>AJ7&amp;" / "&amp;AJ8</f>
        <v>AE / AF</v>
      </c>
      <c r="C15" s="134"/>
      <c r="D15" s="134"/>
      <c r="E15" s="135"/>
      <c r="F15" s="133" t="str">
        <f>AL7&amp;" / "&amp;AL8</f>
        <v>BE / BF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1"/>
        <v>0</v>
      </c>
      <c r="Z15" s="3" t="s">
        <v>4</v>
      </c>
      <c r="AA15" s="2">
        <f t="shared" si="2"/>
        <v>0</v>
      </c>
      <c r="AB15" s="13">
        <f t="shared" si="0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2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20">
        <f>SUM(AG7:AG15)</f>
        <v>0</v>
      </c>
    </row>
  </sheetData>
  <mergeCells count="37">
    <mergeCell ref="B14:E14"/>
    <mergeCell ref="F14:I14"/>
    <mergeCell ref="B15:E15"/>
    <mergeCell ref="F15:I15"/>
    <mergeCell ref="B11:E11"/>
    <mergeCell ref="F11:I11"/>
    <mergeCell ref="B12:E12"/>
    <mergeCell ref="F12:I12"/>
    <mergeCell ref="B13:E13"/>
    <mergeCell ref="F13:I13"/>
    <mergeCell ref="B8:E8"/>
    <mergeCell ref="F8:I8"/>
    <mergeCell ref="B9:E9"/>
    <mergeCell ref="F9:I9"/>
    <mergeCell ref="B10:E10"/>
    <mergeCell ref="F10:I10"/>
    <mergeCell ref="V6:X6"/>
    <mergeCell ref="Y6:AA6"/>
    <mergeCell ref="AB6:AD6"/>
    <mergeCell ref="AE6:AG6"/>
    <mergeCell ref="B7:E7"/>
    <mergeCell ref="F7:I7"/>
    <mergeCell ref="B6:E6"/>
    <mergeCell ref="F6:I6"/>
    <mergeCell ref="J6:L6"/>
    <mergeCell ref="M6:O6"/>
    <mergeCell ref="P6:R6"/>
    <mergeCell ref="S6:U6"/>
    <mergeCell ref="B2:E2"/>
    <mergeCell ref="F2:I2"/>
    <mergeCell ref="K2:Q2"/>
    <mergeCell ref="A3:A5"/>
    <mergeCell ref="B3:E5"/>
    <mergeCell ref="F3:I5"/>
    <mergeCell ref="K3:Q3"/>
    <mergeCell ref="K4:Q4"/>
    <mergeCell ref="K5:Q5"/>
  </mergeCells>
  <pageMargins left="0.25" right="0.25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6"/>
  <sheetViews>
    <sheetView workbookViewId="0">
      <selection activeCell="AI12" sqref="AI12"/>
    </sheetView>
  </sheetViews>
  <sheetFormatPr baseColWidth="10" defaultRowHeight="14.4" x14ac:dyDescent="0.3"/>
  <cols>
    <col min="1" max="1" width="8.88671875" customWidth="1"/>
    <col min="2" max="2" width="4.554687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31</v>
      </c>
      <c r="C2" s="106"/>
      <c r="D2" s="106"/>
      <c r="E2" s="107"/>
      <c r="F2" s="105" t="s">
        <v>32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78"/>
      <c r="AJ2" s="75" t="str">
        <f>Mannschaften!B3</f>
        <v>Spremberg</v>
      </c>
      <c r="AK2" s="75"/>
      <c r="AL2" s="88" t="str">
        <f>Mannschaften!B4</f>
        <v>Velten</v>
      </c>
      <c r="AM2" s="81"/>
    </row>
    <row r="3" spans="1:39" x14ac:dyDescent="0.3">
      <c r="A3" s="108" t="s">
        <v>8</v>
      </c>
      <c r="B3" s="111" t="str">
        <f>AJ2</f>
        <v>Spremberg</v>
      </c>
      <c r="C3" s="112"/>
      <c r="D3" s="112"/>
      <c r="E3" s="113"/>
      <c r="F3" s="111" t="str">
        <f>AL2</f>
        <v>Velten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89">
        <v>1</v>
      </c>
      <c r="AJ3" s="76" t="str">
        <f>Mannschaften!D7</f>
        <v>CA</v>
      </c>
      <c r="AK3" s="76"/>
      <c r="AL3" s="76" t="str">
        <f>Mannschaften!E7</f>
        <v>DA</v>
      </c>
      <c r="AM3" s="83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89">
        <v>2</v>
      </c>
      <c r="AJ4" s="76" t="str">
        <f>Mannschaften!D8</f>
        <v>CB</v>
      </c>
      <c r="AK4" s="76"/>
      <c r="AL4" s="76" t="str">
        <f>Mannschaften!E8</f>
        <v>DB</v>
      </c>
      <c r="AM4" s="83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89">
        <v>3</v>
      </c>
      <c r="AJ5" s="76" t="str">
        <f>Mannschaften!D9</f>
        <v>CC</v>
      </c>
      <c r="AK5" s="76"/>
      <c r="AL5" s="76" t="str">
        <f>Mannschaften!E9</f>
        <v>DC</v>
      </c>
      <c r="AM5" s="83"/>
    </row>
    <row r="6" spans="1:39" ht="15" thickBot="1" x14ac:dyDescent="0.35">
      <c r="A6" s="11" t="s">
        <v>12</v>
      </c>
      <c r="B6" s="141" t="str">
        <f>AJ10</f>
        <v>Cmb</v>
      </c>
      <c r="C6" s="142"/>
      <c r="D6" s="142"/>
      <c r="E6" s="143"/>
      <c r="F6" s="141" t="str">
        <f>AL10</f>
        <v>Dmb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89">
        <v>4</v>
      </c>
      <c r="AJ6" s="76" t="str">
        <f>Mannschaften!D10</f>
        <v>CD</v>
      </c>
      <c r="AK6" s="76"/>
      <c r="AL6" s="76" t="str">
        <f>Mannschaften!E10</f>
        <v>DD</v>
      </c>
      <c r="AM6" s="83"/>
    </row>
    <row r="7" spans="1:39" ht="15" thickBot="1" x14ac:dyDescent="0.35">
      <c r="A7" s="12" t="s">
        <v>34</v>
      </c>
      <c r="B7" s="133" t="str">
        <f>AJ3&amp;" / "&amp;AJ4</f>
        <v>CA / CB</v>
      </c>
      <c r="C7" s="134"/>
      <c r="D7" s="134"/>
      <c r="E7" s="135"/>
      <c r="F7" s="133" t="str">
        <f>AL3&amp;" / "&amp;AL4</f>
        <v>DA / DB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89">
        <v>5</v>
      </c>
      <c r="AJ7" s="76" t="str">
        <f>Mannschaften!D11</f>
        <v>CE</v>
      </c>
      <c r="AK7" s="76"/>
      <c r="AL7" s="76" t="str">
        <f>Mannschaften!E11</f>
        <v>DE</v>
      </c>
      <c r="AM7" s="83"/>
    </row>
    <row r="8" spans="1:39" ht="15" thickBot="1" x14ac:dyDescent="0.35">
      <c r="A8" s="12" t="s">
        <v>35</v>
      </c>
      <c r="B8" s="133" t="str">
        <f>AJ5&amp;" / "&amp;AJ6</f>
        <v>CC / CD</v>
      </c>
      <c r="C8" s="134"/>
      <c r="D8" s="134"/>
      <c r="E8" s="135"/>
      <c r="F8" s="133" t="str">
        <f>AL5&amp;" / "&amp;AL6</f>
        <v>DC / DD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89">
        <v>6</v>
      </c>
      <c r="AJ8" s="76" t="str">
        <f>Mannschaften!D12</f>
        <v>CF</v>
      </c>
      <c r="AK8" s="76"/>
      <c r="AL8" s="76" t="str">
        <f>Mannschaften!E12</f>
        <v>DF</v>
      </c>
      <c r="AM8" s="83"/>
    </row>
    <row r="9" spans="1:39" ht="15" thickBot="1" x14ac:dyDescent="0.35">
      <c r="A9" s="11" t="s">
        <v>36</v>
      </c>
      <c r="B9" s="130" t="str">
        <f>AJ7</f>
        <v>CE</v>
      </c>
      <c r="C9" s="131"/>
      <c r="D9" s="131"/>
      <c r="E9" s="132"/>
      <c r="F9" s="130" t="str">
        <f>AL7</f>
        <v>DE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89" t="s">
        <v>78</v>
      </c>
      <c r="AJ9" s="77" t="str">
        <f>Mannschaften!D13</f>
        <v>CG</v>
      </c>
      <c r="AK9" s="76"/>
      <c r="AL9" s="77" t="str">
        <f>Mannschaften!E13</f>
        <v>DG</v>
      </c>
      <c r="AM9" s="83"/>
    </row>
    <row r="10" spans="1:39" ht="15" thickBot="1" x14ac:dyDescent="0.35">
      <c r="A10" s="11" t="s">
        <v>37</v>
      </c>
      <c r="B10" s="130" t="str">
        <f>AJ8</f>
        <v>CF</v>
      </c>
      <c r="C10" s="131"/>
      <c r="D10" s="131"/>
      <c r="E10" s="132"/>
      <c r="F10" s="130" t="str">
        <f>AL8</f>
        <v>DF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90" t="s">
        <v>28</v>
      </c>
      <c r="AJ10" s="85" t="str">
        <f>Mannschaften!D14</f>
        <v>Cmb</v>
      </c>
      <c r="AK10" s="86"/>
      <c r="AL10" s="85" t="str">
        <f>Mannschaften!E14</f>
        <v>Dmb</v>
      </c>
      <c r="AM10" s="87"/>
    </row>
    <row r="11" spans="1:39" ht="15" thickBot="1" x14ac:dyDescent="0.35">
      <c r="A11" s="11" t="s">
        <v>38</v>
      </c>
      <c r="B11" s="130" t="str">
        <f>AJ3</f>
        <v>CA</v>
      </c>
      <c r="C11" s="131"/>
      <c r="D11" s="131"/>
      <c r="E11" s="132"/>
      <c r="F11" s="130" t="str">
        <f>AL3</f>
        <v>DA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71" t="s">
        <v>152</v>
      </c>
      <c r="AJ11" s="60"/>
      <c r="AK11" s="60"/>
      <c r="AL11" s="60"/>
      <c r="AM11" s="60"/>
    </row>
    <row r="12" spans="1:39" ht="15" thickBot="1" x14ac:dyDescent="0.35">
      <c r="A12" s="11" t="s">
        <v>39</v>
      </c>
      <c r="B12" s="130" t="str">
        <f>AJ4</f>
        <v>CB</v>
      </c>
      <c r="C12" s="131"/>
      <c r="D12" s="131"/>
      <c r="E12" s="132"/>
      <c r="F12" s="130" t="str">
        <f>AL4</f>
        <v>DB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40</v>
      </c>
      <c r="B13" s="130" t="str">
        <f>AJ5</f>
        <v>CC</v>
      </c>
      <c r="C13" s="131"/>
      <c r="D13" s="131"/>
      <c r="E13" s="132"/>
      <c r="F13" s="130" t="str">
        <f>AL5</f>
        <v>DC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41</v>
      </c>
      <c r="B14" s="130" t="str">
        <f>AJ6</f>
        <v>CD</v>
      </c>
      <c r="C14" s="131"/>
      <c r="D14" s="131"/>
      <c r="E14" s="132"/>
      <c r="F14" s="130" t="str">
        <f>AL6</f>
        <v>DD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33</v>
      </c>
      <c r="B15" s="133" t="str">
        <f>AJ7&amp;" / "&amp;AJ8</f>
        <v>CE / CF</v>
      </c>
      <c r="C15" s="134"/>
      <c r="D15" s="134"/>
      <c r="E15" s="135"/>
      <c r="F15" s="133" t="str">
        <f>AL7&amp;" / "&amp;AL8</f>
        <v>DE / DF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14">
        <f>SUM(AG7:AG15)</f>
        <v>0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16"/>
  <sheetViews>
    <sheetView workbookViewId="0">
      <selection activeCell="AJ3" sqref="AJ3"/>
    </sheetView>
  </sheetViews>
  <sheetFormatPr baseColWidth="10" defaultRowHeight="14.4" x14ac:dyDescent="0.3"/>
  <cols>
    <col min="1" max="1" width="8.88671875" customWidth="1"/>
    <col min="2" max="2" width="2.664062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120</v>
      </c>
      <c r="C2" s="106"/>
      <c r="D2" s="106"/>
      <c r="E2" s="107"/>
      <c r="F2" s="105" t="s">
        <v>5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21"/>
      <c r="AJ2" s="68">
        <f>Mannschaften!B5</f>
        <v>0</v>
      </c>
      <c r="AK2" s="68"/>
      <c r="AL2" s="69" t="str">
        <f>Mannschaften!B6</f>
        <v>Eberswalde</v>
      </c>
      <c r="AM2" s="22"/>
    </row>
    <row r="3" spans="1:39" x14ac:dyDescent="0.3">
      <c r="A3" s="108" t="s">
        <v>8</v>
      </c>
      <c r="B3" s="111">
        <f>AJ2</f>
        <v>0</v>
      </c>
      <c r="C3" s="112"/>
      <c r="D3" s="112"/>
      <c r="E3" s="113"/>
      <c r="F3" s="111" t="str">
        <f>AL2</f>
        <v>Eberswalde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63">
        <v>1</v>
      </c>
      <c r="AJ3" t="str">
        <f>Mannschaften!F7</f>
        <v>EA</v>
      </c>
      <c r="AL3" t="str">
        <f>Mannschaften!B7</f>
        <v>AA</v>
      </c>
      <c r="AM3" s="24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63">
        <v>2</v>
      </c>
      <c r="AJ4" t="str">
        <f>Mannschaften!F8</f>
        <v>EB</v>
      </c>
      <c r="AL4" t="str">
        <f>Mannschaften!B8</f>
        <v>AB</v>
      </c>
      <c r="AM4" s="24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63">
        <v>3</v>
      </c>
      <c r="AJ5" t="str">
        <f>Mannschaften!F9</f>
        <v>EC</v>
      </c>
      <c r="AL5" t="str">
        <f>Mannschaften!B9</f>
        <v>AC</v>
      </c>
      <c r="AM5" s="24"/>
    </row>
    <row r="6" spans="1:39" ht="15" thickBot="1" x14ac:dyDescent="0.35">
      <c r="A6" s="11" t="s">
        <v>12</v>
      </c>
      <c r="B6" s="141" t="str">
        <f>AJ10</f>
        <v>Emb</v>
      </c>
      <c r="C6" s="142"/>
      <c r="D6" s="142"/>
      <c r="E6" s="143"/>
      <c r="F6" s="141" t="str">
        <f>AL10</f>
        <v>Amb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63">
        <v>4</v>
      </c>
      <c r="AJ6" t="str">
        <f>Mannschaften!F10</f>
        <v>ED</v>
      </c>
      <c r="AL6" t="str">
        <f>Mannschaften!B10</f>
        <v>AD</v>
      </c>
      <c r="AM6" s="24"/>
    </row>
    <row r="7" spans="1:39" ht="15" thickBot="1" x14ac:dyDescent="0.35">
      <c r="A7" s="12" t="s">
        <v>106</v>
      </c>
      <c r="B7" s="133" t="str">
        <f>AJ3&amp;" / "&amp;AJ4</f>
        <v>EA / EB</v>
      </c>
      <c r="C7" s="134"/>
      <c r="D7" s="134"/>
      <c r="E7" s="135"/>
      <c r="F7" s="133" t="str">
        <f>AL3&amp;" / "&amp;AL4</f>
        <v>AA / AB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63">
        <v>5</v>
      </c>
      <c r="AJ7" t="str">
        <f>Mannschaften!F11</f>
        <v>EE</v>
      </c>
      <c r="AL7" t="str">
        <f>Mannschaften!B11</f>
        <v>AE</v>
      </c>
      <c r="AM7" s="24"/>
    </row>
    <row r="8" spans="1:39" ht="15" thickBot="1" x14ac:dyDescent="0.35">
      <c r="A8" s="12" t="s">
        <v>107</v>
      </c>
      <c r="B8" s="133" t="str">
        <f>AJ5&amp;" / "&amp;AJ6</f>
        <v>EC / ED</v>
      </c>
      <c r="C8" s="134"/>
      <c r="D8" s="134"/>
      <c r="E8" s="135"/>
      <c r="F8" s="133" t="str">
        <f>AL5&amp;" / "&amp;AL6</f>
        <v>AC / AD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63">
        <v>6</v>
      </c>
      <c r="AJ8" t="str">
        <f>Mannschaften!F12</f>
        <v>EF</v>
      </c>
      <c r="AL8" t="str">
        <f>Mannschaften!B12</f>
        <v>AF</v>
      </c>
      <c r="AM8" s="24"/>
    </row>
    <row r="9" spans="1:39" ht="15" thickBot="1" x14ac:dyDescent="0.35">
      <c r="A9" s="11" t="s">
        <v>108</v>
      </c>
      <c r="B9" s="130" t="str">
        <f>AJ7</f>
        <v>EE</v>
      </c>
      <c r="C9" s="131"/>
      <c r="D9" s="131"/>
      <c r="E9" s="132"/>
      <c r="F9" s="130" t="str">
        <f>AL7</f>
        <v>AE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63" t="s">
        <v>78</v>
      </c>
      <c r="AJ9" t="str">
        <f>Mannschaften!F13</f>
        <v>EG</v>
      </c>
      <c r="AL9" t="str">
        <f>Mannschaften!B13</f>
        <v>AG</v>
      </c>
      <c r="AM9" s="24"/>
    </row>
    <row r="10" spans="1:39" ht="15" thickBot="1" x14ac:dyDescent="0.35">
      <c r="A10" s="11" t="s">
        <v>109</v>
      </c>
      <c r="B10" s="130" t="str">
        <f>AJ8</f>
        <v>EF</v>
      </c>
      <c r="C10" s="131"/>
      <c r="D10" s="131"/>
      <c r="E10" s="132"/>
      <c r="F10" s="130" t="str">
        <f>AL8</f>
        <v>AF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64" t="s">
        <v>28</v>
      </c>
      <c r="AJ10" s="51" t="str">
        <f>Mannschaften!F14</f>
        <v>Emb</v>
      </c>
      <c r="AK10" s="51"/>
      <c r="AL10" s="51" t="str">
        <f>Mannschaften!B14</f>
        <v>Amb</v>
      </c>
      <c r="AM10" s="26"/>
    </row>
    <row r="11" spans="1:39" ht="15" thickBot="1" x14ac:dyDescent="0.35">
      <c r="A11" s="11" t="s">
        <v>110</v>
      </c>
      <c r="B11" s="130" t="str">
        <f>AJ3</f>
        <v>EA</v>
      </c>
      <c r="C11" s="131"/>
      <c r="D11" s="131"/>
      <c r="E11" s="132"/>
      <c r="F11" s="130" t="str">
        <f>AL3</f>
        <v>AA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70" t="s">
        <v>152</v>
      </c>
      <c r="AJ11" s="60"/>
      <c r="AK11" s="60"/>
      <c r="AL11" s="60"/>
    </row>
    <row r="12" spans="1:39" ht="15" thickBot="1" x14ac:dyDescent="0.35">
      <c r="A12" s="11" t="s">
        <v>111</v>
      </c>
      <c r="B12" s="130" t="str">
        <f>AJ4</f>
        <v>EB</v>
      </c>
      <c r="C12" s="131"/>
      <c r="D12" s="131"/>
      <c r="E12" s="132"/>
      <c r="F12" s="130" t="str">
        <f>AL4</f>
        <v>AB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112</v>
      </c>
      <c r="B13" s="130" t="str">
        <f>AJ5</f>
        <v>EC</v>
      </c>
      <c r="C13" s="131"/>
      <c r="D13" s="131"/>
      <c r="E13" s="132"/>
      <c r="F13" s="130" t="str">
        <f>AL5</f>
        <v>AC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113</v>
      </c>
      <c r="B14" s="130" t="str">
        <f>AJ6</f>
        <v>ED</v>
      </c>
      <c r="C14" s="131"/>
      <c r="D14" s="131"/>
      <c r="E14" s="132"/>
      <c r="F14" s="130" t="str">
        <f>AL6</f>
        <v>AD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114</v>
      </c>
      <c r="B15" s="133" t="str">
        <f>AJ7&amp;" / "&amp;AJ8</f>
        <v>EE / EF</v>
      </c>
      <c r="C15" s="134"/>
      <c r="D15" s="134"/>
      <c r="E15" s="135"/>
      <c r="F15" s="133" t="str">
        <f>AL7&amp;" / "&amp;AL8</f>
        <v>AE / AF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56">
        <f>SUM(AG7:AG15)</f>
        <v>0</v>
      </c>
    </row>
  </sheetData>
  <mergeCells count="40">
    <mergeCell ref="B14:E14"/>
    <mergeCell ref="F14:I14"/>
    <mergeCell ref="B15:E15"/>
    <mergeCell ref="F15:I15"/>
    <mergeCell ref="B11:E11"/>
    <mergeCell ref="F11:I11"/>
    <mergeCell ref="B12:E12"/>
    <mergeCell ref="F12:I12"/>
    <mergeCell ref="B13:E13"/>
    <mergeCell ref="F13:I13"/>
    <mergeCell ref="B8:E8"/>
    <mergeCell ref="F8:I8"/>
    <mergeCell ref="B9:E9"/>
    <mergeCell ref="F9:I9"/>
    <mergeCell ref="B10:E10"/>
    <mergeCell ref="F10:I10"/>
    <mergeCell ref="V6:X6"/>
    <mergeCell ref="Y6:AA6"/>
    <mergeCell ref="AB6:AD6"/>
    <mergeCell ref="AE6:AG6"/>
    <mergeCell ref="B7:E7"/>
    <mergeCell ref="F7:I7"/>
    <mergeCell ref="B6:E6"/>
    <mergeCell ref="F6:I6"/>
    <mergeCell ref="J6:L6"/>
    <mergeCell ref="M6:O6"/>
    <mergeCell ref="P6:R6"/>
    <mergeCell ref="S6:U6"/>
    <mergeCell ref="A3:A5"/>
    <mergeCell ref="B3:E5"/>
    <mergeCell ref="F3:I5"/>
    <mergeCell ref="K3:Q3"/>
    <mergeCell ref="K4:Q4"/>
    <mergeCell ref="K5:Q5"/>
    <mergeCell ref="B1:E1"/>
    <mergeCell ref="F1:I1"/>
    <mergeCell ref="K1:Q1"/>
    <mergeCell ref="B2:E2"/>
    <mergeCell ref="F2:I2"/>
    <mergeCell ref="K2:Q2"/>
  </mergeCells>
  <pageMargins left="0.25" right="0.2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6"/>
  <sheetViews>
    <sheetView workbookViewId="0">
      <selection activeCell="AI12" sqref="AI12"/>
    </sheetView>
  </sheetViews>
  <sheetFormatPr baseColWidth="10" defaultRowHeight="14.4" x14ac:dyDescent="0.3"/>
  <cols>
    <col min="1" max="1" width="8.88671875" customWidth="1"/>
    <col min="2" max="2" width="4.554687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6</v>
      </c>
      <c r="C2" s="106"/>
      <c r="D2" s="106"/>
      <c r="E2" s="107"/>
      <c r="F2" s="105" t="s">
        <v>31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21"/>
      <c r="AJ2" s="68" t="str">
        <f>Mannschaften!C6</f>
        <v>Potsdam</v>
      </c>
      <c r="AK2" s="68"/>
      <c r="AL2" s="69" t="str">
        <f>Mannschaften!D6</f>
        <v>Spremberg</v>
      </c>
      <c r="AM2" s="22"/>
    </row>
    <row r="3" spans="1:39" x14ac:dyDescent="0.3">
      <c r="A3" s="108" t="s">
        <v>8</v>
      </c>
      <c r="B3" s="111" t="str">
        <f>AJ2</f>
        <v>Potsdam</v>
      </c>
      <c r="C3" s="112"/>
      <c r="D3" s="112"/>
      <c r="E3" s="113"/>
      <c r="F3" s="111" t="str">
        <f>AL2</f>
        <v>Spremberg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63">
        <v>1</v>
      </c>
      <c r="AJ3" t="str">
        <f>Mannschaften!C7</f>
        <v>BA</v>
      </c>
      <c r="AL3" t="str">
        <f>Mannschaften!D7</f>
        <v>CA</v>
      </c>
      <c r="AM3" s="24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63">
        <v>2</v>
      </c>
      <c r="AJ4" t="str">
        <f>Mannschaften!C8</f>
        <v>BB</v>
      </c>
      <c r="AL4" t="str">
        <f>Mannschaften!D8</f>
        <v>CB</v>
      </c>
      <c r="AM4" s="24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63">
        <v>3</v>
      </c>
      <c r="AJ5" t="str">
        <f>Mannschaften!C9</f>
        <v>BC</v>
      </c>
      <c r="AL5" t="str">
        <f>Mannschaften!D9</f>
        <v>CC</v>
      </c>
      <c r="AM5" s="24"/>
    </row>
    <row r="6" spans="1:39" ht="15" thickBot="1" x14ac:dyDescent="0.35">
      <c r="A6" s="11" t="s">
        <v>12</v>
      </c>
      <c r="B6" s="141" t="str">
        <f>AJ10</f>
        <v>Bmb</v>
      </c>
      <c r="C6" s="142"/>
      <c r="D6" s="142"/>
      <c r="E6" s="143"/>
      <c r="F6" s="141" t="str">
        <f>AL10</f>
        <v>Cmb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63">
        <v>4</v>
      </c>
      <c r="AJ6" t="str">
        <f>Mannschaften!C10</f>
        <v>BD</v>
      </c>
      <c r="AL6" t="str">
        <f>Mannschaften!D10</f>
        <v>CD</v>
      </c>
      <c r="AM6" s="24"/>
    </row>
    <row r="7" spans="1:39" ht="15" thickBot="1" x14ac:dyDescent="0.35">
      <c r="A7" s="12" t="s">
        <v>69</v>
      </c>
      <c r="B7" s="133" t="str">
        <f>AJ3&amp;" / "&amp;AJ4</f>
        <v>BA / BB</v>
      </c>
      <c r="C7" s="134"/>
      <c r="D7" s="134"/>
      <c r="E7" s="135"/>
      <c r="F7" s="133" t="str">
        <f>AL3&amp;" / "&amp;AL4</f>
        <v>CA / CB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63">
        <v>5</v>
      </c>
      <c r="AJ7" t="str">
        <f>Mannschaften!C11</f>
        <v>BE</v>
      </c>
      <c r="AL7" t="str">
        <f>Mannschaften!D11</f>
        <v>CE</v>
      </c>
      <c r="AM7" s="24"/>
    </row>
    <row r="8" spans="1:39" ht="15" thickBot="1" x14ac:dyDescent="0.35">
      <c r="A8" s="12" t="s">
        <v>70</v>
      </c>
      <c r="B8" s="133" t="str">
        <f>AJ5&amp;" / "&amp;AJ6</f>
        <v>BC / BD</v>
      </c>
      <c r="C8" s="134"/>
      <c r="D8" s="134"/>
      <c r="E8" s="135"/>
      <c r="F8" s="133" t="str">
        <f>AL5&amp;" / "&amp;AL6</f>
        <v>CC / CD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63">
        <v>6</v>
      </c>
      <c r="AJ8" t="str">
        <f>Mannschaften!C12</f>
        <v>BF</v>
      </c>
      <c r="AL8" t="str">
        <f>Mannschaften!D12</f>
        <v>CF</v>
      </c>
      <c r="AM8" s="24"/>
    </row>
    <row r="9" spans="1:39" ht="15" thickBot="1" x14ac:dyDescent="0.35">
      <c r="A9" s="11" t="s">
        <v>71</v>
      </c>
      <c r="B9" s="130" t="str">
        <f>AJ7</f>
        <v>BE</v>
      </c>
      <c r="C9" s="131"/>
      <c r="D9" s="131"/>
      <c r="E9" s="132"/>
      <c r="F9" s="130" t="str">
        <f>AL7</f>
        <v>CE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63" t="s">
        <v>78</v>
      </c>
      <c r="AJ9" t="str">
        <f>Mannschaften!C13</f>
        <v>BG</v>
      </c>
      <c r="AL9" t="str">
        <f>Mannschaften!D13</f>
        <v>CG</v>
      </c>
      <c r="AM9" s="24"/>
    </row>
    <row r="10" spans="1:39" ht="15" thickBot="1" x14ac:dyDescent="0.35">
      <c r="A10" s="11" t="s">
        <v>72</v>
      </c>
      <c r="B10" s="130" t="str">
        <f>AJ8</f>
        <v>BF</v>
      </c>
      <c r="C10" s="131"/>
      <c r="D10" s="131"/>
      <c r="E10" s="132"/>
      <c r="F10" s="130" t="str">
        <f>AL8</f>
        <v>CF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63" t="s">
        <v>28</v>
      </c>
      <c r="AJ10" t="str">
        <f>Mannschaften!C14</f>
        <v>Bmb</v>
      </c>
      <c r="AL10" t="str">
        <f>Mannschaften!D14</f>
        <v>Cmb</v>
      </c>
      <c r="AM10" s="24"/>
    </row>
    <row r="11" spans="1:39" ht="15" thickBot="1" x14ac:dyDescent="0.35">
      <c r="A11" s="11" t="s">
        <v>73</v>
      </c>
      <c r="B11" s="130" t="str">
        <f>AJ3</f>
        <v>BA</v>
      </c>
      <c r="C11" s="131"/>
      <c r="D11" s="131"/>
      <c r="E11" s="132"/>
      <c r="F11" s="130" t="str">
        <f>AL3</f>
        <v>CA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72" t="s">
        <v>152</v>
      </c>
      <c r="AJ11" s="61"/>
      <c r="AK11" s="61"/>
      <c r="AL11" s="61"/>
      <c r="AM11" s="26"/>
    </row>
    <row r="12" spans="1:39" ht="15" thickBot="1" x14ac:dyDescent="0.35">
      <c r="A12" s="11" t="s">
        <v>74</v>
      </c>
      <c r="B12" s="130" t="str">
        <f>AJ4</f>
        <v>BB</v>
      </c>
      <c r="C12" s="131"/>
      <c r="D12" s="131"/>
      <c r="E12" s="132"/>
      <c r="F12" s="130" t="str">
        <f>AL4</f>
        <v>CB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75</v>
      </c>
      <c r="B13" s="130" t="str">
        <f>AJ5</f>
        <v>BC</v>
      </c>
      <c r="C13" s="131"/>
      <c r="D13" s="131"/>
      <c r="E13" s="132"/>
      <c r="F13" s="130" t="str">
        <f>AL5</f>
        <v>CC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76</v>
      </c>
      <c r="B14" s="130" t="str">
        <f>AJ6</f>
        <v>BD</v>
      </c>
      <c r="C14" s="131"/>
      <c r="D14" s="131"/>
      <c r="E14" s="132"/>
      <c r="F14" s="130" t="str">
        <f>AL6</f>
        <v>CD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77</v>
      </c>
      <c r="B15" s="133" t="str">
        <f>AJ7&amp;" / "&amp;AJ8</f>
        <v>BE / BF</v>
      </c>
      <c r="C15" s="134"/>
      <c r="D15" s="134"/>
      <c r="E15" s="135"/>
      <c r="F15" s="133" t="str">
        <f>AL7&amp;" / "&amp;AL8</f>
        <v>CE / CF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56">
        <f>SUM(AG7:AG15)</f>
        <v>0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16"/>
  <sheetViews>
    <sheetView workbookViewId="0">
      <selection activeCell="AI12" sqref="AI12"/>
    </sheetView>
  </sheetViews>
  <sheetFormatPr baseColWidth="10" defaultRowHeight="14.4" x14ac:dyDescent="0.3"/>
  <cols>
    <col min="1" max="1" width="8.88671875" customWidth="1"/>
    <col min="2" max="2" width="2.664062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32</v>
      </c>
      <c r="C2" s="106"/>
      <c r="D2" s="106"/>
      <c r="E2" s="107"/>
      <c r="F2" s="105" t="s">
        <v>120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21"/>
      <c r="AJ2" s="68" t="str">
        <f>Mannschaften!E6</f>
        <v>Velten</v>
      </c>
      <c r="AK2" s="68"/>
      <c r="AL2" s="69">
        <f>Mannschaften!F6</f>
        <v>0</v>
      </c>
      <c r="AM2" s="22"/>
    </row>
    <row r="3" spans="1:39" x14ac:dyDescent="0.3">
      <c r="A3" s="108" t="s">
        <v>8</v>
      </c>
      <c r="B3" s="111" t="str">
        <f>AJ2</f>
        <v>Velten</v>
      </c>
      <c r="C3" s="112"/>
      <c r="D3" s="112"/>
      <c r="E3" s="113"/>
      <c r="F3" s="111">
        <f>AL2</f>
        <v>0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63">
        <v>1</v>
      </c>
      <c r="AJ3" t="str">
        <f>Mannschaften!E7</f>
        <v>DA</v>
      </c>
      <c r="AL3" t="str">
        <f>Mannschaften!F7</f>
        <v>EA</v>
      </c>
      <c r="AM3" s="24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63">
        <v>2</v>
      </c>
      <c r="AJ4" t="str">
        <f>Mannschaften!E8</f>
        <v>DB</v>
      </c>
      <c r="AL4" t="str">
        <f>Mannschaften!F8</f>
        <v>EB</v>
      </c>
      <c r="AM4" s="24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63">
        <v>3</v>
      </c>
      <c r="AJ5" t="str">
        <f>Mannschaften!E9</f>
        <v>DC</v>
      </c>
      <c r="AL5" t="str">
        <f>Mannschaften!F9</f>
        <v>EC</v>
      </c>
      <c r="AM5" s="24"/>
    </row>
    <row r="6" spans="1:39" ht="15" thickBot="1" x14ac:dyDescent="0.35">
      <c r="A6" s="11" t="s">
        <v>12</v>
      </c>
      <c r="B6" s="141" t="str">
        <f>AJ10</f>
        <v>Dmb</v>
      </c>
      <c r="C6" s="142"/>
      <c r="D6" s="142"/>
      <c r="E6" s="143"/>
      <c r="F6" s="141" t="str">
        <f>AL10</f>
        <v>Emb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63">
        <v>4</v>
      </c>
      <c r="AJ6" t="str">
        <f>Mannschaften!E10</f>
        <v>DD</v>
      </c>
      <c r="AL6" t="str">
        <f>Mannschaften!F10</f>
        <v>ED</v>
      </c>
      <c r="AM6" s="24"/>
    </row>
    <row r="7" spans="1:39" ht="15" thickBot="1" x14ac:dyDescent="0.35">
      <c r="A7" s="12" t="s">
        <v>88</v>
      </c>
      <c r="B7" s="133" t="str">
        <f>AJ3&amp;" / "&amp;AJ4</f>
        <v>DA / DB</v>
      </c>
      <c r="C7" s="134"/>
      <c r="D7" s="134"/>
      <c r="E7" s="135"/>
      <c r="F7" s="133" t="str">
        <f>AL3&amp;" / "&amp;AL4</f>
        <v>EA / EB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63">
        <v>5</v>
      </c>
      <c r="AJ7" t="str">
        <f>Mannschaften!E11</f>
        <v>DE</v>
      </c>
      <c r="AL7" t="str">
        <f>Mannschaften!F11</f>
        <v>EE</v>
      </c>
      <c r="AM7" s="24"/>
    </row>
    <row r="8" spans="1:39" ht="15" thickBot="1" x14ac:dyDescent="0.35">
      <c r="A8" s="12" t="s">
        <v>89</v>
      </c>
      <c r="B8" s="133" t="str">
        <f>AJ5&amp;" / "&amp;AJ6</f>
        <v>DC / DD</v>
      </c>
      <c r="C8" s="134"/>
      <c r="D8" s="134"/>
      <c r="E8" s="135"/>
      <c r="F8" s="133" t="str">
        <f>AL5&amp;" / "&amp;AL6</f>
        <v>EC / ED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63">
        <v>6</v>
      </c>
      <c r="AJ8" t="str">
        <f>Mannschaften!E12</f>
        <v>DF</v>
      </c>
      <c r="AL8" t="str">
        <f>Mannschaften!F12</f>
        <v>EF</v>
      </c>
      <c r="AM8" s="24"/>
    </row>
    <row r="9" spans="1:39" ht="15" thickBot="1" x14ac:dyDescent="0.35">
      <c r="A9" s="11" t="s">
        <v>90</v>
      </c>
      <c r="B9" s="130" t="str">
        <f>AJ7</f>
        <v>DE</v>
      </c>
      <c r="C9" s="131"/>
      <c r="D9" s="131"/>
      <c r="E9" s="132"/>
      <c r="F9" s="130" t="str">
        <f>AL7</f>
        <v>EE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63" t="s">
        <v>78</v>
      </c>
      <c r="AJ9" t="str">
        <f>Mannschaften!E13</f>
        <v>DG</v>
      </c>
      <c r="AL9" t="str">
        <f>Mannschaften!F13</f>
        <v>EG</v>
      </c>
      <c r="AM9" s="24"/>
    </row>
    <row r="10" spans="1:39" ht="15" thickBot="1" x14ac:dyDescent="0.35">
      <c r="A10" s="11" t="s">
        <v>91</v>
      </c>
      <c r="B10" s="130" t="str">
        <f>AJ8</f>
        <v>DF</v>
      </c>
      <c r="C10" s="131"/>
      <c r="D10" s="131"/>
      <c r="E10" s="132"/>
      <c r="F10" s="130" t="str">
        <f>AL8</f>
        <v>EF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63" t="s">
        <v>28</v>
      </c>
      <c r="AJ10" t="str">
        <f>Mannschaften!E14</f>
        <v>Dmb</v>
      </c>
      <c r="AL10" t="str">
        <f>Mannschaften!F14</f>
        <v>Emb</v>
      </c>
      <c r="AM10" s="24"/>
    </row>
    <row r="11" spans="1:39" ht="15" thickBot="1" x14ac:dyDescent="0.35">
      <c r="A11" s="11" t="s">
        <v>92</v>
      </c>
      <c r="B11" s="130" t="str">
        <f>AJ3</f>
        <v>DA</v>
      </c>
      <c r="C11" s="131"/>
      <c r="D11" s="131"/>
      <c r="E11" s="132"/>
      <c r="F11" s="130" t="str">
        <f>AL3</f>
        <v>EA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72" t="s">
        <v>152</v>
      </c>
      <c r="AJ11" s="61"/>
      <c r="AK11" s="61"/>
      <c r="AL11" s="61"/>
      <c r="AM11" s="26"/>
    </row>
    <row r="12" spans="1:39" ht="15" thickBot="1" x14ac:dyDescent="0.35">
      <c r="A12" s="11" t="s">
        <v>93</v>
      </c>
      <c r="B12" s="130" t="str">
        <f>AJ4</f>
        <v>DB</v>
      </c>
      <c r="C12" s="131"/>
      <c r="D12" s="131"/>
      <c r="E12" s="132"/>
      <c r="F12" s="130" t="str">
        <f>AL4</f>
        <v>EB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94</v>
      </c>
      <c r="B13" s="130" t="str">
        <f>AJ5</f>
        <v>DC</v>
      </c>
      <c r="C13" s="131"/>
      <c r="D13" s="131"/>
      <c r="E13" s="132"/>
      <c r="F13" s="130" t="str">
        <f>AL5</f>
        <v>EC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95</v>
      </c>
      <c r="B14" s="130" t="str">
        <f>AJ6</f>
        <v>DD</v>
      </c>
      <c r="C14" s="131"/>
      <c r="D14" s="131"/>
      <c r="E14" s="132"/>
      <c r="F14" s="130" t="str">
        <f>AL6</f>
        <v>ED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96</v>
      </c>
      <c r="B15" s="133" t="str">
        <f>AJ7&amp;" / "&amp;AJ8</f>
        <v>DE / DF</v>
      </c>
      <c r="C15" s="134"/>
      <c r="D15" s="134"/>
      <c r="E15" s="135"/>
      <c r="F15" s="133" t="str">
        <f>AL7&amp;" / "&amp;AL8</f>
        <v>EE / EF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73">
        <f>SUM(AG7:AG15)</f>
        <v>0</v>
      </c>
    </row>
  </sheetData>
  <mergeCells count="40">
    <mergeCell ref="B14:E14"/>
    <mergeCell ref="F14:I14"/>
    <mergeCell ref="B15:E15"/>
    <mergeCell ref="F15:I15"/>
    <mergeCell ref="B11:E11"/>
    <mergeCell ref="F11:I11"/>
    <mergeCell ref="B12:E12"/>
    <mergeCell ref="F12:I12"/>
    <mergeCell ref="B13:E13"/>
    <mergeCell ref="F13:I13"/>
    <mergeCell ref="B8:E8"/>
    <mergeCell ref="F8:I8"/>
    <mergeCell ref="B9:E9"/>
    <mergeCell ref="F9:I9"/>
    <mergeCell ref="B10:E10"/>
    <mergeCell ref="F10:I10"/>
    <mergeCell ref="V6:X6"/>
    <mergeCell ref="Y6:AA6"/>
    <mergeCell ref="AB6:AD6"/>
    <mergeCell ref="AE6:AG6"/>
    <mergeCell ref="B7:E7"/>
    <mergeCell ref="F7:I7"/>
    <mergeCell ref="B6:E6"/>
    <mergeCell ref="F6:I6"/>
    <mergeCell ref="J6:L6"/>
    <mergeCell ref="M6:O6"/>
    <mergeCell ref="P6:R6"/>
    <mergeCell ref="S6:U6"/>
    <mergeCell ref="A3:A5"/>
    <mergeCell ref="B3:E5"/>
    <mergeCell ref="F3:I5"/>
    <mergeCell ref="K3:Q3"/>
    <mergeCell ref="K4:Q4"/>
    <mergeCell ref="K5:Q5"/>
    <mergeCell ref="B1:E1"/>
    <mergeCell ref="F1:I1"/>
    <mergeCell ref="K1:Q1"/>
    <mergeCell ref="B2:E2"/>
    <mergeCell ref="F2:I2"/>
    <mergeCell ref="K2:Q2"/>
  </mergeCells>
  <pageMargins left="0.25" right="0.25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16"/>
  <sheetViews>
    <sheetView zoomScaleNormal="100" workbookViewId="0">
      <selection activeCell="AI12" sqref="AI12"/>
    </sheetView>
  </sheetViews>
  <sheetFormatPr baseColWidth="10" defaultRowHeight="14.4" x14ac:dyDescent="0.3"/>
  <cols>
    <col min="1" max="1" width="8.88671875" customWidth="1"/>
    <col min="2" max="2" width="4.554687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5</v>
      </c>
      <c r="C2" s="106"/>
      <c r="D2" s="106"/>
      <c r="E2" s="107"/>
      <c r="F2" s="105" t="s">
        <v>31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78"/>
      <c r="AJ2" s="91" t="str">
        <f>Mannschaften!B6</f>
        <v>Eberswalde</v>
      </c>
      <c r="AK2" s="91"/>
      <c r="AL2" s="92" t="str">
        <f>Mannschaften!D6</f>
        <v>Spremberg</v>
      </c>
      <c r="AM2" s="81"/>
    </row>
    <row r="3" spans="1:39" x14ac:dyDescent="0.3">
      <c r="A3" s="108" t="s">
        <v>8</v>
      </c>
      <c r="B3" s="111" t="str">
        <f>AJ2</f>
        <v>Eberswalde</v>
      </c>
      <c r="C3" s="112"/>
      <c r="D3" s="112"/>
      <c r="E3" s="113"/>
      <c r="F3" s="111" t="str">
        <f>AL2</f>
        <v>Spremberg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89">
        <v>1</v>
      </c>
      <c r="AJ3" s="76" t="str">
        <f>Mannschaften!B7</f>
        <v>AA</v>
      </c>
      <c r="AK3" s="76"/>
      <c r="AL3" s="76" t="str">
        <f>Mannschaften!D7</f>
        <v>CA</v>
      </c>
      <c r="AM3" s="83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89">
        <v>2</v>
      </c>
      <c r="AJ4" s="76" t="str">
        <f>Mannschaften!B8</f>
        <v>AB</v>
      </c>
      <c r="AK4" s="76"/>
      <c r="AL4" s="76" t="str">
        <f>Mannschaften!D8</f>
        <v>CB</v>
      </c>
      <c r="AM4" s="83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89">
        <v>3</v>
      </c>
      <c r="AJ5" s="76" t="str">
        <f>Mannschaften!B9</f>
        <v>AC</v>
      </c>
      <c r="AK5" s="76"/>
      <c r="AL5" s="76" t="str">
        <f>Mannschaften!D9</f>
        <v>CC</v>
      </c>
      <c r="AM5" s="83"/>
    </row>
    <row r="6" spans="1:39" ht="15" thickBot="1" x14ac:dyDescent="0.35">
      <c r="A6" s="11" t="s">
        <v>12</v>
      </c>
      <c r="B6" s="141" t="str">
        <f>AJ10</f>
        <v>Amb</v>
      </c>
      <c r="C6" s="142"/>
      <c r="D6" s="142"/>
      <c r="E6" s="143"/>
      <c r="F6" s="141" t="str">
        <f>AL10</f>
        <v>Cmb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89">
        <v>4</v>
      </c>
      <c r="AJ6" s="76" t="str">
        <f>Mannschaften!B10</f>
        <v>AD</v>
      </c>
      <c r="AK6" s="76"/>
      <c r="AL6" s="76" t="str">
        <f>Mannschaften!D10</f>
        <v>CD</v>
      </c>
      <c r="AM6" s="83"/>
    </row>
    <row r="7" spans="1:39" ht="15" thickBot="1" x14ac:dyDescent="0.35">
      <c r="A7" s="12" t="s">
        <v>42</v>
      </c>
      <c r="B7" s="133" t="str">
        <f>AJ3&amp;" / "&amp;AJ4</f>
        <v>AA / AB</v>
      </c>
      <c r="C7" s="134"/>
      <c r="D7" s="134"/>
      <c r="E7" s="135"/>
      <c r="F7" s="133" t="str">
        <f>AL3&amp;" / "&amp;AL4</f>
        <v>CA / CB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89">
        <v>5</v>
      </c>
      <c r="AJ7" s="76" t="str">
        <f>Mannschaften!B11</f>
        <v>AE</v>
      </c>
      <c r="AK7" s="76"/>
      <c r="AL7" s="76" t="str">
        <f>Mannschaften!D11</f>
        <v>CE</v>
      </c>
      <c r="AM7" s="83"/>
    </row>
    <row r="8" spans="1:39" ht="15" thickBot="1" x14ac:dyDescent="0.35">
      <c r="A8" s="12" t="s">
        <v>43</v>
      </c>
      <c r="B8" s="133" t="str">
        <f>AJ5&amp;" / "&amp;AJ6</f>
        <v>AC / AD</v>
      </c>
      <c r="C8" s="134"/>
      <c r="D8" s="134"/>
      <c r="E8" s="135"/>
      <c r="F8" s="133" t="str">
        <f>AL5&amp;" / "&amp;AL6</f>
        <v>CC / CD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89">
        <v>6</v>
      </c>
      <c r="AJ8" s="76" t="str">
        <f>Mannschaften!B12</f>
        <v>AF</v>
      </c>
      <c r="AK8" s="76"/>
      <c r="AL8" s="76" t="str">
        <f>Mannschaften!D12</f>
        <v>CF</v>
      </c>
      <c r="AM8" s="83"/>
    </row>
    <row r="9" spans="1:39" ht="15" thickBot="1" x14ac:dyDescent="0.35">
      <c r="A9" s="11" t="s">
        <v>44</v>
      </c>
      <c r="B9" s="130" t="str">
        <f>AJ7</f>
        <v>AE</v>
      </c>
      <c r="C9" s="131"/>
      <c r="D9" s="131"/>
      <c r="E9" s="132"/>
      <c r="F9" s="130" t="str">
        <f>AL7</f>
        <v>CE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89" t="s">
        <v>78</v>
      </c>
      <c r="AJ9" s="76" t="str">
        <f>Mannschaften!B13</f>
        <v>AG</v>
      </c>
      <c r="AK9" s="76"/>
      <c r="AL9" s="76" t="str">
        <f>Mannschaften!D13</f>
        <v>CG</v>
      </c>
      <c r="AM9" s="83"/>
    </row>
    <row r="10" spans="1:39" ht="15" thickBot="1" x14ac:dyDescent="0.35">
      <c r="A10" s="11" t="s">
        <v>45</v>
      </c>
      <c r="B10" s="130" t="str">
        <f>AJ8</f>
        <v>AF</v>
      </c>
      <c r="C10" s="131"/>
      <c r="D10" s="131"/>
      <c r="E10" s="132"/>
      <c r="F10" s="130" t="str">
        <f>AL8</f>
        <v>CF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89" t="s">
        <v>28</v>
      </c>
      <c r="AJ10" s="76" t="str">
        <f>Mannschaften!B14</f>
        <v>Amb</v>
      </c>
      <c r="AK10" s="76"/>
      <c r="AL10" s="76" t="str">
        <f>Mannschaften!D14</f>
        <v>Cmb</v>
      </c>
      <c r="AM10" s="83"/>
    </row>
    <row r="11" spans="1:39" ht="15" thickBot="1" x14ac:dyDescent="0.35">
      <c r="A11" s="11" t="s">
        <v>46</v>
      </c>
      <c r="B11" s="130" t="str">
        <f>AJ3</f>
        <v>AA</v>
      </c>
      <c r="C11" s="131"/>
      <c r="D11" s="131"/>
      <c r="E11" s="132"/>
      <c r="F11" s="130" t="str">
        <f>AL3</f>
        <v>CA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93" t="s">
        <v>152</v>
      </c>
      <c r="AJ11" s="86"/>
      <c r="AK11" s="86"/>
      <c r="AL11" s="86"/>
      <c r="AM11" s="87"/>
    </row>
    <row r="12" spans="1:39" ht="15" thickBot="1" x14ac:dyDescent="0.35">
      <c r="A12" s="11" t="s">
        <v>47</v>
      </c>
      <c r="B12" s="130" t="str">
        <f>AJ4</f>
        <v>AB</v>
      </c>
      <c r="C12" s="131"/>
      <c r="D12" s="131"/>
      <c r="E12" s="132"/>
      <c r="F12" s="130" t="str">
        <f>AL4</f>
        <v>CB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48</v>
      </c>
      <c r="B13" s="130" t="str">
        <f>AJ5</f>
        <v>AC</v>
      </c>
      <c r="C13" s="131"/>
      <c r="D13" s="131"/>
      <c r="E13" s="132"/>
      <c r="F13" s="130" t="str">
        <f>AL5</f>
        <v>CC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49</v>
      </c>
      <c r="B14" s="130" t="str">
        <f>AJ6</f>
        <v>AD</v>
      </c>
      <c r="C14" s="131"/>
      <c r="D14" s="131"/>
      <c r="E14" s="132"/>
      <c r="F14" s="130" t="str">
        <f>AL6</f>
        <v>CD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50</v>
      </c>
      <c r="B15" s="133" t="str">
        <f>AJ7&amp;" / "&amp;AJ8</f>
        <v>AE / AF</v>
      </c>
      <c r="C15" s="134"/>
      <c r="D15" s="134"/>
      <c r="E15" s="135"/>
      <c r="F15" s="133" t="str">
        <f>AL7&amp;" / "&amp;AL8</f>
        <v>CE / CF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14">
        <f>SUM(AG7:AG15)</f>
        <v>0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16"/>
  <sheetViews>
    <sheetView workbookViewId="0">
      <selection activeCell="AI12" sqref="AI12"/>
    </sheetView>
  </sheetViews>
  <sheetFormatPr baseColWidth="10" defaultRowHeight="14.4" x14ac:dyDescent="0.3"/>
  <cols>
    <col min="1" max="1" width="8.88671875" customWidth="1"/>
    <col min="2" max="2" width="4.5546875" customWidth="1"/>
    <col min="3" max="3" width="4.88671875" customWidth="1"/>
    <col min="4" max="4" width="5.44140625" customWidth="1"/>
    <col min="5" max="5" width="5.33203125" customWidth="1"/>
    <col min="6" max="6" width="2.88671875" customWidth="1"/>
    <col min="7" max="7" width="2.109375" customWidth="1"/>
    <col min="8" max="8" width="8.33203125" customWidth="1"/>
    <col min="9" max="9" width="3.33203125" customWidth="1"/>
    <col min="10" max="10" width="3.6640625" customWidth="1"/>
    <col min="11" max="11" width="2.6640625" customWidth="1"/>
    <col min="12" max="13" width="3.6640625" customWidth="1"/>
    <col min="14" max="14" width="2.6640625" customWidth="1"/>
    <col min="15" max="16" width="3.6640625" customWidth="1"/>
    <col min="17" max="17" width="2.6640625" customWidth="1"/>
    <col min="18" max="19" width="3.6640625" customWidth="1"/>
    <col min="20" max="20" width="2.6640625" customWidth="1"/>
    <col min="21" max="22" width="3.6640625" customWidth="1"/>
    <col min="23" max="23" width="2.6640625" customWidth="1"/>
    <col min="24" max="24" width="3.6640625" customWidth="1"/>
    <col min="25" max="25" width="4.6640625" customWidth="1"/>
    <col min="26" max="26" width="2.6640625" customWidth="1"/>
    <col min="27" max="28" width="4.6640625" customWidth="1"/>
    <col min="29" max="29" width="2.6640625" customWidth="1"/>
    <col min="30" max="31" width="4.6640625" customWidth="1"/>
    <col min="32" max="32" width="2.6640625" customWidth="1"/>
    <col min="33" max="33" width="4.6640625" customWidth="1"/>
  </cols>
  <sheetData>
    <row r="1" spans="1:39" ht="15" thickBot="1" x14ac:dyDescent="0.35">
      <c r="B1" s="105"/>
      <c r="C1" s="106"/>
      <c r="D1" s="106"/>
      <c r="E1" s="107"/>
      <c r="F1" s="105"/>
      <c r="G1" s="106"/>
      <c r="H1" s="106"/>
      <c r="I1" s="107"/>
      <c r="J1" s="2"/>
      <c r="K1" s="105"/>
      <c r="L1" s="106"/>
      <c r="M1" s="106"/>
      <c r="N1" s="106"/>
      <c r="O1" s="106"/>
      <c r="P1" s="106"/>
      <c r="Q1" s="107"/>
      <c r="R1" s="3"/>
      <c r="S1" s="3"/>
    </row>
    <row r="2" spans="1:39" ht="15" thickBot="1" x14ac:dyDescent="0.35">
      <c r="B2" s="105" t="s">
        <v>6</v>
      </c>
      <c r="C2" s="106"/>
      <c r="D2" s="106"/>
      <c r="E2" s="107"/>
      <c r="F2" s="105" t="s">
        <v>32</v>
      </c>
      <c r="G2" s="106"/>
      <c r="H2" s="106"/>
      <c r="I2" s="107"/>
      <c r="J2" s="2"/>
      <c r="K2" s="105" t="s">
        <v>7</v>
      </c>
      <c r="L2" s="106"/>
      <c r="M2" s="106"/>
      <c r="N2" s="106"/>
      <c r="O2" s="106"/>
      <c r="P2" s="106"/>
      <c r="Q2" s="107"/>
      <c r="R2" s="3"/>
      <c r="S2" s="3"/>
      <c r="AI2" s="21"/>
      <c r="AJ2" s="68" t="str">
        <f>Mannschaften!C6</f>
        <v>Potsdam</v>
      </c>
      <c r="AK2" s="68"/>
      <c r="AL2" s="69" t="str">
        <f>Mannschaften!E6</f>
        <v>Velten</v>
      </c>
      <c r="AM2" s="22"/>
    </row>
    <row r="3" spans="1:39" x14ac:dyDescent="0.3">
      <c r="A3" s="108" t="s">
        <v>8</v>
      </c>
      <c r="B3" s="111" t="str">
        <f>AJ2</f>
        <v>Potsdam</v>
      </c>
      <c r="C3" s="112"/>
      <c r="D3" s="112"/>
      <c r="E3" s="113"/>
      <c r="F3" s="111" t="str">
        <f>AL2</f>
        <v>Velten</v>
      </c>
      <c r="G3" s="112"/>
      <c r="H3" s="112"/>
      <c r="I3" s="113"/>
      <c r="J3" s="2"/>
      <c r="K3" s="120" t="str">
        <f>AE16&amp;" : "&amp;AG16</f>
        <v>0 : 0</v>
      </c>
      <c r="L3" s="121"/>
      <c r="M3" s="121"/>
      <c r="N3" s="122"/>
      <c r="O3" s="122"/>
      <c r="P3" s="122"/>
      <c r="Q3" s="122"/>
      <c r="R3" s="4"/>
      <c r="S3" s="4"/>
      <c r="T3" s="5" t="s">
        <v>9</v>
      </c>
      <c r="U3" s="6"/>
      <c r="AI3" s="63">
        <v>1</v>
      </c>
      <c r="AJ3" t="str">
        <f>Mannschaften!C7</f>
        <v>BA</v>
      </c>
      <c r="AL3" t="str">
        <f>Mannschaften!E7</f>
        <v>DA</v>
      </c>
      <c r="AM3" s="24"/>
    </row>
    <row r="4" spans="1:39" x14ac:dyDescent="0.3">
      <c r="A4" s="109"/>
      <c r="B4" s="114"/>
      <c r="C4" s="115"/>
      <c r="D4" s="115"/>
      <c r="E4" s="116"/>
      <c r="F4" s="114"/>
      <c r="G4" s="115"/>
      <c r="H4" s="115"/>
      <c r="I4" s="116"/>
      <c r="J4" s="3"/>
      <c r="K4" s="123" t="str">
        <f>AB16&amp;" : "&amp;AD16</f>
        <v>0 : 0</v>
      </c>
      <c r="L4" s="124"/>
      <c r="M4" s="124"/>
      <c r="N4" s="125"/>
      <c r="O4" s="125"/>
      <c r="P4" s="125"/>
      <c r="Q4" s="125"/>
      <c r="R4" s="7"/>
      <c r="S4" s="7"/>
      <c r="T4" s="8" t="s">
        <v>10</v>
      </c>
      <c r="U4" s="6"/>
      <c r="AI4" s="63">
        <v>2</v>
      </c>
      <c r="AJ4" t="str">
        <f>Mannschaften!C8</f>
        <v>BB</v>
      </c>
      <c r="AL4" t="str">
        <f>Mannschaften!E8</f>
        <v>DB</v>
      </c>
      <c r="AM4" s="24"/>
    </row>
    <row r="5" spans="1:39" ht="15" thickBot="1" x14ac:dyDescent="0.35">
      <c r="A5" s="110"/>
      <c r="B5" s="117"/>
      <c r="C5" s="118"/>
      <c r="D5" s="118"/>
      <c r="E5" s="119"/>
      <c r="F5" s="117"/>
      <c r="G5" s="118"/>
      <c r="H5" s="118"/>
      <c r="I5" s="119"/>
      <c r="J5" s="3"/>
      <c r="K5" s="126" t="str">
        <f>Y16&amp;" : "&amp;AA16</f>
        <v>0 : 0</v>
      </c>
      <c r="L5" s="127"/>
      <c r="M5" s="127"/>
      <c r="N5" s="128"/>
      <c r="O5" s="128"/>
      <c r="P5" s="128"/>
      <c r="Q5" s="128"/>
      <c r="R5" s="9"/>
      <c r="S5" s="9"/>
      <c r="T5" s="10" t="s">
        <v>11</v>
      </c>
      <c r="U5" s="6"/>
      <c r="AI5" s="63">
        <v>3</v>
      </c>
      <c r="AJ5" t="str">
        <f>Mannschaften!C9</f>
        <v>BC</v>
      </c>
      <c r="AL5" t="str">
        <f>Mannschaften!E9</f>
        <v>DC</v>
      </c>
      <c r="AM5" s="24"/>
    </row>
    <row r="6" spans="1:39" ht="15" thickBot="1" x14ac:dyDescent="0.35">
      <c r="A6" s="11" t="s">
        <v>12</v>
      </c>
      <c r="B6" s="141" t="str">
        <f>AJ10</f>
        <v>Bmb</v>
      </c>
      <c r="C6" s="142"/>
      <c r="D6" s="142"/>
      <c r="E6" s="143"/>
      <c r="F6" s="141" t="str">
        <f>AL10</f>
        <v>Dmb</v>
      </c>
      <c r="G6" s="142"/>
      <c r="H6" s="142"/>
      <c r="I6" s="143"/>
      <c r="J6" s="105" t="s">
        <v>13</v>
      </c>
      <c r="K6" s="106"/>
      <c r="L6" s="140"/>
      <c r="M6" s="129" t="s">
        <v>14</v>
      </c>
      <c r="N6" s="106"/>
      <c r="O6" s="140"/>
      <c r="P6" s="129" t="s">
        <v>15</v>
      </c>
      <c r="Q6" s="106"/>
      <c r="R6" s="140"/>
      <c r="S6" s="129" t="s">
        <v>16</v>
      </c>
      <c r="T6" s="106"/>
      <c r="U6" s="140"/>
      <c r="V6" s="129" t="s">
        <v>17</v>
      </c>
      <c r="W6" s="106"/>
      <c r="X6" s="107"/>
      <c r="Y6" s="105" t="s">
        <v>11</v>
      </c>
      <c r="Z6" s="106"/>
      <c r="AA6" s="107"/>
      <c r="AB6" s="105" t="s">
        <v>10</v>
      </c>
      <c r="AC6" s="106"/>
      <c r="AD6" s="107"/>
      <c r="AE6" s="130" t="s">
        <v>9</v>
      </c>
      <c r="AF6" s="131"/>
      <c r="AG6" s="132"/>
      <c r="AI6" s="63">
        <v>4</v>
      </c>
      <c r="AJ6" t="str">
        <f>Mannschaften!C10</f>
        <v>BD</v>
      </c>
      <c r="AL6" t="str">
        <f>Mannschaften!E10</f>
        <v>DD</v>
      </c>
      <c r="AM6" s="24"/>
    </row>
    <row r="7" spans="1:39" ht="15" thickBot="1" x14ac:dyDescent="0.35">
      <c r="A7" s="12" t="s">
        <v>51</v>
      </c>
      <c r="B7" s="133" t="str">
        <f>AJ3&amp;" / "&amp;AJ4</f>
        <v>BA / BB</v>
      </c>
      <c r="C7" s="134"/>
      <c r="D7" s="134"/>
      <c r="E7" s="135"/>
      <c r="F7" s="133" t="str">
        <f>AL3&amp;" / "&amp;AL4</f>
        <v>DA / DB</v>
      </c>
      <c r="G7" s="134"/>
      <c r="H7" s="134"/>
      <c r="I7" s="136"/>
      <c r="J7" s="31"/>
      <c r="K7" s="32" t="s">
        <v>4</v>
      </c>
      <c r="L7" s="32"/>
      <c r="M7" s="33"/>
      <c r="N7" s="32" t="s">
        <v>4</v>
      </c>
      <c r="O7" s="32"/>
      <c r="P7" s="33"/>
      <c r="Q7" s="32" t="s">
        <v>4</v>
      </c>
      <c r="R7" s="32"/>
      <c r="S7" s="33"/>
      <c r="T7" s="32" t="s">
        <v>4</v>
      </c>
      <c r="U7" s="32"/>
      <c r="V7" s="33"/>
      <c r="W7" s="32" t="s">
        <v>4</v>
      </c>
      <c r="X7" s="34"/>
      <c r="Y7" s="2">
        <f>J7+M7+P7+S7+V7</f>
        <v>0</v>
      </c>
      <c r="Z7" s="2" t="s">
        <v>4</v>
      </c>
      <c r="AA7" s="2">
        <f>L7+O7+R7+U7+X7</f>
        <v>0</v>
      </c>
      <c r="AB7" s="13">
        <f>SUM(COUNTIF(J7,"&gt;"&amp;L7),COUNTIF(M7,"&gt;"&amp;O7),COUNTIF(P7,"&gt;"&amp;R7),COUNTIF(S7,"&gt;"&amp;U7),COUNTIF(V7,"&gt;"&amp;X7))</f>
        <v>0</v>
      </c>
      <c r="AC7" s="2" t="s">
        <v>4</v>
      </c>
      <c r="AD7" s="2">
        <f>SUM(COUNTIF(J7,"&lt;"&amp;L7),COUNTIF(M7,"&lt;"&amp;O7),COUNTIF(P7,"&lt;"&amp;R7),COUNTIF(S7,"&lt;"&amp;U7),COUNTIF(V7,"&lt;"&amp;X7))</f>
        <v>0</v>
      </c>
      <c r="AE7" s="13">
        <f>IF(AB7&gt;AD7,1,0)</f>
        <v>0</v>
      </c>
      <c r="AF7" s="2" t="s">
        <v>4</v>
      </c>
      <c r="AG7" s="14">
        <f>IF(AB7&lt;AD7,1,0)</f>
        <v>0</v>
      </c>
      <c r="AI7" s="63">
        <v>5</v>
      </c>
      <c r="AJ7" t="str">
        <f>Mannschaften!C11</f>
        <v>BE</v>
      </c>
      <c r="AL7" t="str">
        <f>Mannschaften!E11</f>
        <v>DE</v>
      </c>
      <c r="AM7" s="24"/>
    </row>
    <row r="8" spans="1:39" ht="15" thickBot="1" x14ac:dyDescent="0.35">
      <c r="A8" s="12" t="s">
        <v>52</v>
      </c>
      <c r="B8" s="133" t="str">
        <f>AJ5&amp;" / "&amp;AJ6</f>
        <v>BC / BD</v>
      </c>
      <c r="C8" s="134"/>
      <c r="D8" s="134"/>
      <c r="E8" s="135"/>
      <c r="F8" s="133" t="str">
        <f>AL5&amp;" / "&amp;AL6</f>
        <v>DC / DD</v>
      </c>
      <c r="G8" s="134"/>
      <c r="H8" s="134"/>
      <c r="I8" s="136"/>
      <c r="J8" s="35"/>
      <c r="K8" s="36" t="s">
        <v>4</v>
      </c>
      <c r="L8" s="36"/>
      <c r="M8" s="37"/>
      <c r="N8" s="36" t="s">
        <v>4</v>
      </c>
      <c r="O8" s="36"/>
      <c r="P8" s="37"/>
      <c r="Q8" s="36" t="s">
        <v>4</v>
      </c>
      <c r="R8" s="36"/>
      <c r="S8" s="37"/>
      <c r="T8" s="36" t="s">
        <v>4</v>
      </c>
      <c r="U8" s="36"/>
      <c r="V8" s="37"/>
      <c r="W8" s="36" t="s">
        <v>4</v>
      </c>
      <c r="X8" s="38"/>
      <c r="Y8" s="2">
        <f t="shared" ref="Y8:Y15" si="0">J8+M8+P8+S8+V8</f>
        <v>0</v>
      </c>
      <c r="Z8" s="3" t="s">
        <v>4</v>
      </c>
      <c r="AA8" s="2">
        <f t="shared" ref="AA8:AA15" si="1">L8+O8+R8+U8+X8</f>
        <v>0</v>
      </c>
      <c r="AB8" s="13">
        <f t="shared" ref="AB8:AB15" si="2">SUM(COUNTIF(J8,"&gt;"&amp;L8),COUNTIF(M8,"&gt;"&amp;O8),COUNTIF(P8,"&gt;"&amp;R8),COUNTIF(S8,"&gt;"&amp;U8),COUNTIF(V8,"&gt;"&amp;X8))</f>
        <v>0</v>
      </c>
      <c r="AC8" s="3" t="s">
        <v>4</v>
      </c>
      <c r="AD8" s="2">
        <f t="shared" ref="AD8:AD15" si="3">SUM(COUNTIF(J8,"&lt;"&amp;L8),COUNTIF(M8,"&lt;"&amp;O8),COUNTIF(P8,"&lt;"&amp;R8),COUNTIF(S8,"&lt;"&amp;U8),COUNTIF(V8,"&lt;"&amp;X8))</f>
        <v>0</v>
      </c>
      <c r="AE8" s="13">
        <f t="shared" ref="AE8:AE15" si="4">IF(AB8&gt;AD8,1,0)</f>
        <v>0</v>
      </c>
      <c r="AF8" s="3" t="s">
        <v>4</v>
      </c>
      <c r="AG8" s="14">
        <f t="shared" ref="AG8:AG15" si="5">IF(AB8&lt;AD8,1,0)</f>
        <v>0</v>
      </c>
      <c r="AI8" s="63">
        <v>6</v>
      </c>
      <c r="AJ8" t="str">
        <f>Mannschaften!C12</f>
        <v>BF</v>
      </c>
      <c r="AL8" t="str">
        <f>Mannschaften!E12</f>
        <v>DF</v>
      </c>
      <c r="AM8" s="24"/>
    </row>
    <row r="9" spans="1:39" ht="15" thickBot="1" x14ac:dyDescent="0.35">
      <c r="A9" s="11" t="s">
        <v>53</v>
      </c>
      <c r="B9" s="130" t="str">
        <f>AJ7</f>
        <v>BE</v>
      </c>
      <c r="C9" s="131"/>
      <c r="D9" s="131"/>
      <c r="E9" s="132"/>
      <c r="F9" s="130" t="str">
        <f>AL7</f>
        <v>DE</v>
      </c>
      <c r="G9" s="131"/>
      <c r="H9" s="131"/>
      <c r="I9" s="131"/>
      <c r="J9" s="35"/>
      <c r="K9" s="36" t="s">
        <v>4</v>
      </c>
      <c r="L9" s="36"/>
      <c r="M9" s="37"/>
      <c r="N9" s="36" t="s">
        <v>4</v>
      </c>
      <c r="O9" s="36"/>
      <c r="P9" s="37"/>
      <c r="Q9" s="36" t="s">
        <v>4</v>
      </c>
      <c r="R9" s="36"/>
      <c r="S9" s="37"/>
      <c r="T9" s="36" t="s">
        <v>4</v>
      </c>
      <c r="U9" s="36"/>
      <c r="V9" s="37"/>
      <c r="W9" s="36" t="s">
        <v>4</v>
      </c>
      <c r="X9" s="38"/>
      <c r="Y9" s="2">
        <f t="shared" si="0"/>
        <v>0</v>
      </c>
      <c r="Z9" s="3" t="s">
        <v>4</v>
      </c>
      <c r="AA9" s="2">
        <f t="shared" si="1"/>
        <v>0</v>
      </c>
      <c r="AB9" s="13">
        <f t="shared" si="2"/>
        <v>0</v>
      </c>
      <c r="AC9" s="3" t="s">
        <v>4</v>
      </c>
      <c r="AD9" s="2">
        <f t="shared" si="3"/>
        <v>0</v>
      </c>
      <c r="AE9" s="13">
        <f t="shared" si="4"/>
        <v>0</v>
      </c>
      <c r="AF9" s="3" t="s">
        <v>4</v>
      </c>
      <c r="AG9" s="14">
        <f t="shared" si="5"/>
        <v>0</v>
      </c>
      <c r="AI9" s="63" t="s">
        <v>78</v>
      </c>
      <c r="AJ9" t="str">
        <f>Mannschaften!C13</f>
        <v>BG</v>
      </c>
      <c r="AL9" t="str">
        <f>Mannschaften!E13</f>
        <v>DG</v>
      </c>
      <c r="AM9" s="24"/>
    </row>
    <row r="10" spans="1:39" ht="15" thickBot="1" x14ac:dyDescent="0.35">
      <c r="A10" s="11" t="s">
        <v>54</v>
      </c>
      <c r="B10" s="130" t="str">
        <f>AJ8</f>
        <v>BF</v>
      </c>
      <c r="C10" s="131"/>
      <c r="D10" s="131"/>
      <c r="E10" s="132"/>
      <c r="F10" s="130" t="str">
        <f>AL8</f>
        <v>DF</v>
      </c>
      <c r="G10" s="131"/>
      <c r="H10" s="131"/>
      <c r="I10" s="131"/>
      <c r="J10" s="35"/>
      <c r="K10" s="36" t="s">
        <v>4</v>
      </c>
      <c r="L10" s="36"/>
      <c r="M10" s="37"/>
      <c r="N10" s="36" t="s">
        <v>4</v>
      </c>
      <c r="O10" s="36"/>
      <c r="P10" s="37"/>
      <c r="Q10" s="36" t="s">
        <v>4</v>
      </c>
      <c r="R10" s="36"/>
      <c r="S10" s="37"/>
      <c r="T10" s="36" t="s">
        <v>4</v>
      </c>
      <c r="U10" s="36"/>
      <c r="V10" s="37"/>
      <c r="W10" s="36" t="s">
        <v>4</v>
      </c>
      <c r="X10" s="38"/>
      <c r="Y10" s="2">
        <f t="shared" si="0"/>
        <v>0</v>
      </c>
      <c r="Z10" s="3" t="s">
        <v>4</v>
      </c>
      <c r="AA10" s="2">
        <f t="shared" si="1"/>
        <v>0</v>
      </c>
      <c r="AB10" s="13">
        <f t="shared" si="2"/>
        <v>0</v>
      </c>
      <c r="AC10" s="3" t="s">
        <v>4</v>
      </c>
      <c r="AD10" s="2">
        <f t="shared" si="3"/>
        <v>0</v>
      </c>
      <c r="AE10" s="13">
        <f t="shared" si="4"/>
        <v>0</v>
      </c>
      <c r="AF10" s="3" t="s">
        <v>4</v>
      </c>
      <c r="AG10" s="14">
        <f t="shared" si="5"/>
        <v>0</v>
      </c>
      <c r="AI10" s="63" t="s">
        <v>28</v>
      </c>
      <c r="AJ10" t="str">
        <f>Mannschaften!C14</f>
        <v>Bmb</v>
      </c>
      <c r="AL10" t="str">
        <f>Mannschaften!E14</f>
        <v>Dmb</v>
      </c>
      <c r="AM10" s="24"/>
    </row>
    <row r="11" spans="1:39" ht="15" thickBot="1" x14ac:dyDescent="0.35">
      <c r="A11" s="11" t="s">
        <v>55</v>
      </c>
      <c r="B11" s="130" t="str">
        <f>AJ3</f>
        <v>BA</v>
      </c>
      <c r="C11" s="131"/>
      <c r="D11" s="131"/>
      <c r="E11" s="132"/>
      <c r="F11" s="130" t="str">
        <f>AL3</f>
        <v>DA</v>
      </c>
      <c r="G11" s="131"/>
      <c r="H11" s="131"/>
      <c r="I11" s="131"/>
      <c r="J11" s="35"/>
      <c r="K11" s="36" t="s">
        <v>4</v>
      </c>
      <c r="L11" s="36"/>
      <c r="M11" s="37"/>
      <c r="N11" s="36" t="s">
        <v>4</v>
      </c>
      <c r="O11" s="36"/>
      <c r="P11" s="37"/>
      <c r="Q11" s="36" t="s">
        <v>4</v>
      </c>
      <c r="R11" s="36"/>
      <c r="S11" s="37"/>
      <c r="T11" s="36" t="s">
        <v>4</v>
      </c>
      <c r="U11" s="36"/>
      <c r="V11" s="37"/>
      <c r="W11" s="36" t="s">
        <v>4</v>
      </c>
      <c r="X11" s="38"/>
      <c r="Y11" s="2">
        <f t="shared" si="0"/>
        <v>0</v>
      </c>
      <c r="Z11" s="3" t="s">
        <v>4</v>
      </c>
      <c r="AA11" s="2">
        <f t="shared" si="1"/>
        <v>0</v>
      </c>
      <c r="AB11" s="13">
        <f t="shared" si="2"/>
        <v>0</v>
      </c>
      <c r="AC11" s="3" t="s">
        <v>4</v>
      </c>
      <c r="AD11" s="2">
        <f t="shared" si="3"/>
        <v>0</v>
      </c>
      <c r="AE11" s="13">
        <f t="shared" si="4"/>
        <v>0</v>
      </c>
      <c r="AF11" s="3" t="s">
        <v>4</v>
      </c>
      <c r="AG11" s="14">
        <f t="shared" si="5"/>
        <v>0</v>
      </c>
      <c r="AI11" s="72" t="s">
        <v>152</v>
      </c>
      <c r="AJ11" s="61"/>
      <c r="AK11" s="61"/>
      <c r="AL11" s="61"/>
      <c r="AM11" s="26"/>
    </row>
    <row r="12" spans="1:39" ht="15" thickBot="1" x14ac:dyDescent="0.35">
      <c r="A12" s="11" t="s">
        <v>56</v>
      </c>
      <c r="B12" s="130" t="str">
        <f>AJ4</f>
        <v>BB</v>
      </c>
      <c r="C12" s="131"/>
      <c r="D12" s="131"/>
      <c r="E12" s="132"/>
      <c r="F12" s="130" t="str">
        <f>AL4</f>
        <v>DB</v>
      </c>
      <c r="G12" s="131"/>
      <c r="H12" s="131"/>
      <c r="I12" s="131"/>
      <c r="J12" s="35"/>
      <c r="K12" s="36" t="s">
        <v>4</v>
      </c>
      <c r="L12" s="36"/>
      <c r="M12" s="37"/>
      <c r="N12" s="36" t="s">
        <v>4</v>
      </c>
      <c r="O12" s="36"/>
      <c r="P12" s="37"/>
      <c r="Q12" s="36" t="s">
        <v>4</v>
      </c>
      <c r="R12" s="36"/>
      <c r="S12" s="37"/>
      <c r="T12" s="36" t="s">
        <v>4</v>
      </c>
      <c r="U12" s="36"/>
      <c r="V12" s="37"/>
      <c r="W12" s="36" t="s">
        <v>4</v>
      </c>
      <c r="X12" s="38"/>
      <c r="Y12" s="2">
        <f t="shared" si="0"/>
        <v>0</v>
      </c>
      <c r="Z12" s="3" t="s">
        <v>4</v>
      </c>
      <c r="AA12" s="2">
        <f t="shared" si="1"/>
        <v>0</v>
      </c>
      <c r="AB12" s="13">
        <f t="shared" si="2"/>
        <v>0</v>
      </c>
      <c r="AC12" s="3" t="s">
        <v>4</v>
      </c>
      <c r="AD12" s="2">
        <f t="shared" si="3"/>
        <v>0</v>
      </c>
      <c r="AE12" s="13">
        <f t="shared" si="4"/>
        <v>0</v>
      </c>
      <c r="AF12" s="3" t="s">
        <v>4</v>
      </c>
      <c r="AG12" s="14">
        <f t="shared" si="5"/>
        <v>0</v>
      </c>
    </row>
    <row r="13" spans="1:39" ht="15" thickBot="1" x14ac:dyDescent="0.35">
      <c r="A13" s="11" t="s">
        <v>57</v>
      </c>
      <c r="B13" s="130" t="str">
        <f>AJ5</f>
        <v>BC</v>
      </c>
      <c r="C13" s="131"/>
      <c r="D13" s="131"/>
      <c r="E13" s="132"/>
      <c r="F13" s="130" t="str">
        <f>AL5</f>
        <v>DC</v>
      </c>
      <c r="G13" s="131"/>
      <c r="H13" s="131"/>
      <c r="I13" s="131"/>
      <c r="J13" s="35"/>
      <c r="K13" s="36" t="s">
        <v>4</v>
      </c>
      <c r="L13" s="36"/>
      <c r="M13" s="37"/>
      <c r="N13" s="36" t="s">
        <v>4</v>
      </c>
      <c r="O13" s="36"/>
      <c r="P13" s="37"/>
      <c r="Q13" s="36" t="s">
        <v>4</v>
      </c>
      <c r="R13" s="36"/>
      <c r="S13" s="37"/>
      <c r="T13" s="36" t="s">
        <v>4</v>
      </c>
      <c r="U13" s="36"/>
      <c r="V13" s="37"/>
      <c r="W13" s="36" t="s">
        <v>4</v>
      </c>
      <c r="X13" s="38"/>
      <c r="Y13" s="2">
        <f t="shared" si="0"/>
        <v>0</v>
      </c>
      <c r="Z13" s="3" t="s">
        <v>4</v>
      </c>
      <c r="AA13" s="2">
        <f t="shared" si="1"/>
        <v>0</v>
      </c>
      <c r="AB13" s="13">
        <f t="shared" si="2"/>
        <v>0</v>
      </c>
      <c r="AC13" s="3" t="s">
        <v>4</v>
      </c>
      <c r="AD13" s="2">
        <f t="shared" si="3"/>
        <v>0</v>
      </c>
      <c r="AE13" s="13">
        <f t="shared" si="4"/>
        <v>0</v>
      </c>
      <c r="AF13" s="3" t="s">
        <v>4</v>
      </c>
      <c r="AG13" s="14">
        <f t="shared" si="5"/>
        <v>0</v>
      </c>
    </row>
    <row r="14" spans="1:39" ht="15" thickBot="1" x14ac:dyDescent="0.35">
      <c r="A14" s="11" t="s">
        <v>58</v>
      </c>
      <c r="B14" s="130" t="str">
        <f>AJ6</f>
        <v>BD</v>
      </c>
      <c r="C14" s="131"/>
      <c r="D14" s="131"/>
      <c r="E14" s="132"/>
      <c r="F14" s="130" t="str">
        <f>AL6</f>
        <v>DD</v>
      </c>
      <c r="G14" s="131"/>
      <c r="H14" s="131"/>
      <c r="I14" s="131"/>
      <c r="J14" s="35"/>
      <c r="K14" s="36" t="s">
        <v>4</v>
      </c>
      <c r="L14" s="36"/>
      <c r="M14" s="37"/>
      <c r="N14" s="36" t="s">
        <v>4</v>
      </c>
      <c r="O14" s="36"/>
      <c r="P14" s="37"/>
      <c r="Q14" s="36" t="s">
        <v>4</v>
      </c>
      <c r="R14" s="36"/>
      <c r="S14" s="37"/>
      <c r="T14" s="36" t="s">
        <v>4</v>
      </c>
      <c r="U14" s="36"/>
      <c r="V14" s="37"/>
      <c r="W14" s="36" t="s">
        <v>4</v>
      </c>
      <c r="X14" s="38"/>
      <c r="Y14" s="2">
        <f t="shared" si="0"/>
        <v>0</v>
      </c>
      <c r="Z14" s="3" t="s">
        <v>4</v>
      </c>
      <c r="AA14" s="2">
        <f t="shared" si="1"/>
        <v>0</v>
      </c>
      <c r="AB14" s="13">
        <f t="shared" si="2"/>
        <v>0</v>
      </c>
      <c r="AC14" s="3" t="s">
        <v>4</v>
      </c>
      <c r="AD14" s="2">
        <f t="shared" si="3"/>
        <v>0</v>
      </c>
      <c r="AE14" s="13">
        <f t="shared" si="4"/>
        <v>0</v>
      </c>
      <c r="AF14" s="3" t="s">
        <v>4</v>
      </c>
      <c r="AG14" s="14">
        <f t="shared" si="5"/>
        <v>0</v>
      </c>
    </row>
    <row r="15" spans="1:39" ht="15" thickBot="1" x14ac:dyDescent="0.35">
      <c r="A15" s="12" t="s">
        <v>59</v>
      </c>
      <c r="B15" s="133" t="str">
        <f>AJ7&amp;" / "&amp;AJ8</f>
        <v>BE / BF</v>
      </c>
      <c r="C15" s="134"/>
      <c r="D15" s="134"/>
      <c r="E15" s="135"/>
      <c r="F15" s="133" t="str">
        <f>AL7&amp;" / "&amp;AL8</f>
        <v>DE / DF</v>
      </c>
      <c r="G15" s="134"/>
      <c r="H15" s="134"/>
      <c r="I15" s="136"/>
      <c r="J15" s="39"/>
      <c r="K15" s="40" t="s">
        <v>4</v>
      </c>
      <c r="L15" s="40"/>
      <c r="M15" s="41"/>
      <c r="N15" s="40" t="s">
        <v>4</v>
      </c>
      <c r="O15" s="40"/>
      <c r="P15" s="41"/>
      <c r="Q15" s="40" t="s">
        <v>4</v>
      </c>
      <c r="R15" s="40"/>
      <c r="S15" s="41"/>
      <c r="T15" s="40" t="s">
        <v>4</v>
      </c>
      <c r="U15" s="40"/>
      <c r="V15" s="41"/>
      <c r="W15" s="40" t="s">
        <v>4</v>
      </c>
      <c r="X15" s="42"/>
      <c r="Y15" s="2">
        <f t="shared" si="0"/>
        <v>0</v>
      </c>
      <c r="Z15" s="3" t="s">
        <v>4</v>
      </c>
      <c r="AA15" s="2">
        <f t="shared" si="1"/>
        <v>0</v>
      </c>
      <c r="AB15" s="13">
        <f t="shared" si="2"/>
        <v>0</v>
      </c>
      <c r="AC15" s="3" t="s">
        <v>4</v>
      </c>
      <c r="AD15" s="2">
        <f t="shared" si="3"/>
        <v>0</v>
      </c>
      <c r="AE15" s="13">
        <f t="shared" si="4"/>
        <v>0</v>
      </c>
      <c r="AF15" s="3" t="s">
        <v>4</v>
      </c>
      <c r="AG15" s="14">
        <f t="shared" si="5"/>
        <v>0</v>
      </c>
    </row>
    <row r="16" spans="1:39" ht="16.2" thickBot="1" x14ac:dyDescent="0.35">
      <c r="V16" s="15" t="s">
        <v>27</v>
      </c>
      <c r="X16" s="16"/>
      <c r="Y16" s="17">
        <f>SUM(Y7:Y15)</f>
        <v>0</v>
      </c>
      <c r="Z16" s="18" t="s">
        <v>4</v>
      </c>
      <c r="AA16" s="19">
        <f>SUM(AA7:AA15)</f>
        <v>0</v>
      </c>
      <c r="AB16" s="17">
        <f>SUM(AB7:AB15)</f>
        <v>0</v>
      </c>
      <c r="AC16" s="18" t="s">
        <v>4</v>
      </c>
      <c r="AD16" s="19">
        <f>SUM(AD7:AD15)</f>
        <v>0</v>
      </c>
      <c r="AE16" s="17">
        <f>SUM(AE7:AE15)</f>
        <v>0</v>
      </c>
      <c r="AF16" s="18" t="s">
        <v>4</v>
      </c>
      <c r="AG16" s="14">
        <f>SUM(AG7:AG15)</f>
        <v>0</v>
      </c>
    </row>
  </sheetData>
  <mergeCells count="40">
    <mergeCell ref="S6:U6"/>
    <mergeCell ref="V6:X6"/>
    <mergeCell ref="Y6:AA6"/>
    <mergeCell ref="AB6:AD6"/>
    <mergeCell ref="AE6:AG6"/>
    <mergeCell ref="B15:E15"/>
    <mergeCell ref="F15:I15"/>
    <mergeCell ref="B13:E13"/>
    <mergeCell ref="F13:I13"/>
    <mergeCell ref="B14:E14"/>
    <mergeCell ref="F14:I14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B10:E10"/>
    <mergeCell ref="F10:I10"/>
    <mergeCell ref="B1:E1"/>
    <mergeCell ref="F1:I1"/>
    <mergeCell ref="K1:Q1"/>
    <mergeCell ref="K2:Q2"/>
    <mergeCell ref="K3:Q3"/>
    <mergeCell ref="B2:E2"/>
    <mergeCell ref="F2:I2"/>
    <mergeCell ref="B3:E5"/>
    <mergeCell ref="F3:I5"/>
    <mergeCell ref="A3:A5"/>
    <mergeCell ref="K5:Q5"/>
    <mergeCell ref="J6:L6"/>
    <mergeCell ref="M6:O6"/>
    <mergeCell ref="P6:R6"/>
    <mergeCell ref="K4:Q4"/>
    <mergeCell ref="B6:E6"/>
    <mergeCell ref="F6:I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Übersicht</vt:lpstr>
      <vt:lpstr>Mannschaften</vt:lpstr>
      <vt:lpstr>A-B</vt:lpstr>
      <vt:lpstr>C-D</vt:lpstr>
      <vt:lpstr>E-A</vt:lpstr>
      <vt:lpstr>B-C</vt:lpstr>
      <vt:lpstr>D-E</vt:lpstr>
      <vt:lpstr>A-C</vt:lpstr>
      <vt:lpstr>B-D</vt:lpstr>
      <vt:lpstr>C-E</vt:lpstr>
      <vt:lpstr>A-D</vt:lpstr>
      <vt:lpstr>E-B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Axel Schreinert</cp:lastModifiedBy>
  <dcterms:created xsi:type="dcterms:W3CDTF">2017-11-19T16:09:21Z</dcterms:created>
  <dcterms:modified xsi:type="dcterms:W3CDTF">2026-02-11T17:23:26Z</dcterms:modified>
</cp:coreProperties>
</file>